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</sheets>
  <definedNames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<sst xmlns="http://schemas.openxmlformats.org/spreadsheetml/2006/main" count="72" uniqueCount="40">
  <si>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</si>
  <si>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</si>
  <si>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</si>
  <si>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</si>
  <si>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</si>
  <si>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</si>
  <si>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</si>
  <si>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</si>
  <si>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</si>
  <si>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</si>
  <si>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</si>
  <si>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</si>
  <si>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</si>
  <si>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</si>
  <si>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</si>
  <si>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</si>
  <si>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</si>
  <si>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</si>
  <si>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</si>
  <si>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</si>
  <si>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</si>
  <si>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</si>
  <si>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</si>
  <si>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Рег. №</t>
  </si>
  <si>
    <t>Валентина Илкова</t>
  </si>
  <si>
    <t>Жана Караиванова</t>
  </si>
  <si>
    <t>Рашко Узунов</t>
  </si>
  <si>
    <t>Станислав Дончев</t>
  </si>
  <si>
    <t>Юлия Кънчева</t>
  </si>
  <si>
    <t>Юрий Дачев</t>
  </si>
  <si>
    <t>Може би утре</t>
  </si>
  <si>
    <t>14И091/к</t>
  </si>
  <si>
    <t>Свръхбагаж</t>
  </si>
  <si>
    <t>14И096/к</t>
  </si>
  <si>
    <t>ОБОБЩЕНА ОЦЕНЪЧНА КАРТА НА ПРОЕКТИ ЗА КЪСОМЕТРАЖЕН ИГРАЛЕН ФИЛМ:</t>
  </si>
  <si>
    <t>Димо Минов</t>
  </si>
  <si>
    <t>Ингеборг Братоева</t>
  </si>
  <si>
    <t>Павел Веснаков</t>
  </si>
  <si>
    <t>Коледа</t>
  </si>
  <si>
    <t>14И199/к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</si>
</sst>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2.140625" style="2" customWidth="1"/>
    <col min="3" max="3" width="9.8515625" style="2" customWidth="1"/>
    <col min="4" max="4" width="13.00390625" style="2" customWidth="1"/>
    <col min="5" max="5" width="12.8515625" style="2" customWidth="1"/>
    <col min="6" max="16384" width="9.140625" style="2" customWidth="1"/>
  </cols>
  <sheetData>
    <row r="2" ht="12.75">
      <c r="B2" s="2" t="s">
        <v>34</v>
      </c>
    </row>
    <row r="4" spans="1:7" ht="12.75">
      <c r="A4" s="18" t="s">
        <v>19</v>
      </c>
      <c r="B4" s="18" t="s">
        <v>16</v>
      </c>
      <c r="C4" s="18" t="s">
        <v>23</v>
      </c>
      <c r="D4" s="18" t="s">
        <v>18</v>
      </c>
      <c r="E4" s="18" t="s">
        <v>17</v>
      </c>
      <c r="F4" s="28">
        <v>0.5</v>
      </c>
      <c r="G4" s="26">
        <v>0.7</v>
      </c>
    </row>
    <row r="6" spans="1:5" ht="14.25" customHeight="1">
      <c r="A6" s="17">
        <v>1</v>
      </c>
      <c r="B6" s="24" t="str">
        <f>'01'!A1</f>
        <v>Коледа</v>
      </c>
      <c r="C6" s="24" t="str">
        <f>'01'!B1</f>
        <v>14И199/к</v>
      </c>
      <c r="D6" s="19">
        <f>SUM('01'!$B$16:$J$16)</f>
        <v>636.5</v>
      </c>
      <c r="E6" s="19">
        <f>'01'!$K$16</f>
        <v>71.64285714285715</v>
      </c>
    </row>
    <row r="7" spans="1:5" ht="14.25" customHeight="1">
      <c r="A7" s="17">
        <v>2</v>
      </c>
      <c r="B7" s="24" t="str">
        <f>'02'!A1</f>
        <v>Свръхбагаж</v>
      </c>
      <c r="C7" s="24" t="str">
        <f>'02'!B1</f>
        <v>14И096/к</v>
      </c>
      <c r="D7" s="19">
        <f>SUM('02'!$B$16:$J$16)</f>
        <v>563.5</v>
      </c>
      <c r="E7" s="19">
        <f>'02'!$K$16</f>
        <v>66.5</v>
      </c>
    </row>
    <row r="8" spans="1:5" ht="14.25" customHeight="1">
      <c r="A8" s="17">
        <v>3</v>
      </c>
      <c r="B8" s="24" t="str">
        <f>'03'!A1</f>
        <v>Може би утре</v>
      </c>
      <c r="C8" s="24" t="str">
        <f>'03'!B1</f>
        <v>14И091/к</v>
      </c>
      <c r="D8" s="19">
        <f>SUM('03'!$B$16:$J$16)</f>
        <v>574</v>
      </c>
      <c r="E8" s="19">
        <f>'03'!$K$16</f>
        <v>65.64285714285715</v>
      </c>
    </row>
    <row r="10" spans="2:3" ht="12.75">
      <c r="B10" s="20" t="s">
        <v>22</v>
      </c>
      <c r="C10" s="20"/>
    </row>
    <row r="11" spans="2:7" ht="12.75">
      <c r="B11" s="21">
        <f>10+10+10+10+10+4+4+3+5+5+7</f>
        <v>78</v>
      </c>
      <c r="C11" s="2" t="s">
        <v>20</v>
      </c>
      <c r="F11" s="2">
        <f>78*0.5</f>
        <v>39</v>
      </c>
      <c r="G11" s="27">
        <f>78*0.7</f>
        <v>54.599999999999994</v>
      </c>
    </row>
    <row r="12" spans="2:7" ht="12.75">
      <c r="B12" s="21">
        <f>B11*9</f>
        <v>702</v>
      </c>
      <c r="C12" s="2" t="s">
        <v>21</v>
      </c>
      <c r="F12" s="21">
        <f>702*0.5</f>
        <v>351</v>
      </c>
      <c r="G12" s="19">
        <f>702*70%</f>
        <v>491.4</v>
      </c>
    </row>
  </sheetData>
  <sheetProtection password="CA9C" sheet="1" objects="1" scenarios="1"/>
  <printOptions gridLines="1"/>
  <pageMargins left="0.5511811023622047" right="0.35433070866141736" top="0.5" bottom="0.34" header="0.26" footer="0.23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5" t="s">
        <v>38</v>
      </c>
      <c r="B1" s="25" t="s">
        <v>39</v>
      </c>
      <c r="C1" s="24"/>
      <c r="D1" s="25"/>
    </row>
    <row r="2" ht="13.5" customHeight="1">
      <c r="A2" s="1"/>
    </row>
    <row r="3" spans="1:11" ht="12.75">
      <c r="A3" s="36" t="s">
        <v>2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39.75" customHeight="1">
      <c r="A4" s="36"/>
      <c r="B4" s="15" t="str">
        <f>'03'!B4</f>
        <v>Юрий Дачев</v>
      </c>
      <c r="C4" s="15" t="str">
        <f>'03'!C4</f>
        <v>Валентина Илкова</v>
      </c>
      <c r="D4" s="15" t="str">
        <f>'03'!D4</f>
        <v>Димо Минов</v>
      </c>
      <c r="E4" s="15" t="str">
        <f>'03'!E4</f>
        <v>Жана Караиванова</v>
      </c>
      <c r="F4" s="15" t="str">
        <f>'03'!F4</f>
        <v>Ингеборг Братоева</v>
      </c>
      <c r="G4" s="15" t="str">
        <f>'03'!G4</f>
        <v>Павел Веснаков</v>
      </c>
      <c r="H4" s="15" t="str">
        <f>'03'!H4</f>
        <v>Рашко Узунов</v>
      </c>
      <c r="I4" s="15" t="str">
        <f>'03'!I4</f>
        <v>Станислав Дончев</v>
      </c>
      <c r="J4" s="15" t="str">
        <f>'03'!J4</f>
        <v>Юлия Кънчева</v>
      </c>
      <c r="K4" s="35"/>
    </row>
    <row r="5" spans="1:11" ht="26.25" customHeight="1">
      <c r="A5" s="6" t="s">
        <v>4</v>
      </c>
      <c r="B5" s="30">
        <v>8</v>
      </c>
      <c r="C5" s="30">
        <v>9</v>
      </c>
      <c r="D5" s="30">
        <v>9</v>
      </c>
      <c r="E5" s="30">
        <v>10</v>
      </c>
      <c r="F5" s="30">
        <v>10</v>
      </c>
      <c r="G5" s="30">
        <v>8</v>
      </c>
      <c r="H5" s="30">
        <v>9</v>
      </c>
      <c r="I5" s="30">
        <v>10</v>
      </c>
      <c r="J5" s="30">
        <v>9</v>
      </c>
      <c r="K5" s="9">
        <f>(SUM(B5:J5)-MAX(B5:J5)-MIN(B5:J5))/7</f>
        <v>9.142857142857142</v>
      </c>
    </row>
    <row r="6" spans="1:11" ht="26.25" customHeight="1">
      <c r="A6" s="7" t="s">
        <v>5</v>
      </c>
      <c r="B6" s="31">
        <v>10</v>
      </c>
      <c r="C6" s="31">
        <v>7</v>
      </c>
      <c r="D6" s="31">
        <v>9</v>
      </c>
      <c r="E6" s="31">
        <v>10</v>
      </c>
      <c r="F6" s="31">
        <v>10</v>
      </c>
      <c r="G6" s="31">
        <v>9</v>
      </c>
      <c r="H6" s="31">
        <v>10</v>
      </c>
      <c r="I6" s="31">
        <v>10</v>
      </c>
      <c r="J6" s="31">
        <v>9</v>
      </c>
      <c r="K6" s="10">
        <f aca="true" t="shared" si="0" ref="K6:K15">(SUM(B6:J6)-MAX(B6:J6)-MIN(B6:J6))/7</f>
        <v>9.571428571428571</v>
      </c>
    </row>
    <row r="7" spans="1:11" ht="26.25" customHeight="1">
      <c r="A7" s="7" t="s">
        <v>6</v>
      </c>
      <c r="B7" s="31">
        <v>9</v>
      </c>
      <c r="C7" s="31">
        <v>7</v>
      </c>
      <c r="D7" s="31">
        <v>8</v>
      </c>
      <c r="E7" s="31">
        <v>10</v>
      </c>
      <c r="F7" s="31">
        <v>10</v>
      </c>
      <c r="G7" s="31">
        <v>8</v>
      </c>
      <c r="H7" s="31">
        <v>10</v>
      </c>
      <c r="I7" s="31">
        <v>9</v>
      </c>
      <c r="J7" s="31">
        <v>10</v>
      </c>
      <c r="K7" s="10">
        <f t="shared" si="0"/>
        <v>9.142857142857142</v>
      </c>
    </row>
    <row r="8" spans="1:11" ht="26.25" customHeight="1">
      <c r="A8" s="7" t="s">
        <v>7</v>
      </c>
      <c r="B8" s="31">
        <v>10</v>
      </c>
      <c r="C8" s="31">
        <v>9</v>
      </c>
      <c r="D8" s="31">
        <v>7</v>
      </c>
      <c r="E8" s="31">
        <v>10</v>
      </c>
      <c r="F8" s="31">
        <v>10</v>
      </c>
      <c r="G8" s="31">
        <v>9</v>
      </c>
      <c r="H8" s="31">
        <v>10</v>
      </c>
      <c r="I8" s="31">
        <v>9</v>
      </c>
      <c r="J8" s="31">
        <v>10</v>
      </c>
      <c r="K8" s="10">
        <f t="shared" si="0"/>
        <v>9.571428571428571</v>
      </c>
    </row>
    <row r="9" spans="1:11" ht="26.25" customHeight="1">
      <c r="A9" s="7" t="s">
        <v>8</v>
      </c>
      <c r="B9" s="31">
        <v>9</v>
      </c>
      <c r="C9" s="31">
        <v>8</v>
      </c>
      <c r="D9" s="31">
        <v>8</v>
      </c>
      <c r="E9" s="31">
        <v>10</v>
      </c>
      <c r="F9" s="31">
        <v>10</v>
      </c>
      <c r="G9" s="31">
        <v>9</v>
      </c>
      <c r="H9" s="31">
        <v>9</v>
      </c>
      <c r="I9" s="31">
        <v>9</v>
      </c>
      <c r="J9" s="31">
        <v>9</v>
      </c>
      <c r="K9" s="10">
        <f t="shared" si="0"/>
        <v>9</v>
      </c>
    </row>
    <row r="10" spans="1:11" ht="26.25" customHeight="1">
      <c r="A10" s="7" t="s">
        <v>9</v>
      </c>
      <c r="B10" s="31">
        <v>4</v>
      </c>
      <c r="C10" s="31">
        <v>3.5</v>
      </c>
      <c r="D10" s="31">
        <v>4</v>
      </c>
      <c r="E10" s="31">
        <v>4</v>
      </c>
      <c r="F10" s="31">
        <v>4</v>
      </c>
      <c r="G10" s="31">
        <v>4</v>
      </c>
      <c r="H10" s="31">
        <v>4</v>
      </c>
      <c r="I10" s="31">
        <v>4</v>
      </c>
      <c r="J10" s="31">
        <v>4</v>
      </c>
      <c r="K10" s="10">
        <f t="shared" si="0"/>
        <v>4</v>
      </c>
    </row>
    <row r="11" spans="1:11" ht="26.25" customHeight="1">
      <c r="A11" s="7" t="s">
        <v>10</v>
      </c>
      <c r="B11" s="31">
        <v>3.5</v>
      </c>
      <c r="C11" s="31">
        <v>2.5</v>
      </c>
      <c r="D11" s="31">
        <v>3</v>
      </c>
      <c r="E11" s="31">
        <v>3</v>
      </c>
      <c r="F11" s="31">
        <v>4</v>
      </c>
      <c r="G11" s="31">
        <v>4</v>
      </c>
      <c r="H11" s="31">
        <v>3.5</v>
      </c>
      <c r="I11" s="31">
        <v>3</v>
      </c>
      <c r="J11" s="31">
        <v>3</v>
      </c>
      <c r="K11" s="10">
        <f t="shared" si="0"/>
        <v>3.2857142857142856</v>
      </c>
    </row>
    <row r="12" spans="1:11" ht="26.25" customHeight="1">
      <c r="A12" s="7" t="s">
        <v>11</v>
      </c>
      <c r="B12" s="31">
        <v>2.5</v>
      </c>
      <c r="C12" s="31">
        <v>2.5</v>
      </c>
      <c r="D12" s="31">
        <v>3</v>
      </c>
      <c r="E12" s="31">
        <v>2.5</v>
      </c>
      <c r="F12" s="31">
        <v>3</v>
      </c>
      <c r="G12" s="31">
        <v>3</v>
      </c>
      <c r="H12" s="31">
        <v>2.5</v>
      </c>
      <c r="I12" s="31">
        <v>3</v>
      </c>
      <c r="J12" s="31">
        <v>3</v>
      </c>
      <c r="K12" s="10">
        <f t="shared" si="0"/>
        <v>2.7857142857142856</v>
      </c>
    </row>
    <row r="13" spans="1:11" ht="26.25" customHeight="1">
      <c r="A13" s="7" t="s">
        <v>12</v>
      </c>
      <c r="B13" s="31">
        <v>5</v>
      </c>
      <c r="C13" s="31">
        <v>3.5</v>
      </c>
      <c r="D13" s="31">
        <v>4</v>
      </c>
      <c r="E13" s="31">
        <v>4.5</v>
      </c>
      <c r="F13" s="31">
        <v>5</v>
      </c>
      <c r="G13" s="31">
        <v>5</v>
      </c>
      <c r="H13" s="31">
        <v>4</v>
      </c>
      <c r="I13" s="31">
        <v>5</v>
      </c>
      <c r="J13" s="31">
        <v>5</v>
      </c>
      <c r="K13" s="10">
        <f t="shared" si="0"/>
        <v>4.642857142857143</v>
      </c>
    </row>
    <row r="14" spans="1:11" ht="90">
      <c r="A14" s="7" t="s">
        <v>14</v>
      </c>
      <c r="B14" s="31">
        <v>3</v>
      </c>
      <c r="C14" s="31">
        <v>4</v>
      </c>
      <c r="D14" s="31">
        <v>4.5</v>
      </c>
      <c r="E14" s="31">
        <v>4.5</v>
      </c>
      <c r="F14" s="31">
        <v>5</v>
      </c>
      <c r="G14" s="31">
        <v>5</v>
      </c>
      <c r="H14" s="31">
        <v>4</v>
      </c>
      <c r="I14" s="31">
        <v>5</v>
      </c>
      <c r="J14" s="31">
        <v>5</v>
      </c>
      <c r="K14" s="10">
        <f t="shared" si="0"/>
        <v>4.571428571428571</v>
      </c>
    </row>
    <row r="15" spans="1:11" ht="90">
      <c r="A15" s="8" t="s">
        <v>15</v>
      </c>
      <c r="B15" s="32">
        <v>6.5</v>
      </c>
      <c r="C15" s="32">
        <v>5.5</v>
      </c>
      <c r="D15" s="32">
        <v>6.5</v>
      </c>
      <c r="E15" s="32">
        <v>5.5</v>
      </c>
      <c r="F15" s="32">
        <v>7</v>
      </c>
      <c r="G15" s="32">
        <v>7</v>
      </c>
      <c r="H15" s="32">
        <v>5</v>
      </c>
      <c r="I15" s="32">
        <v>5</v>
      </c>
      <c r="J15" s="33">
        <v>5.5</v>
      </c>
      <c r="K15" s="11">
        <f t="shared" si="0"/>
        <v>5.928571428571429</v>
      </c>
    </row>
    <row r="16" spans="1:12" ht="22.5" customHeight="1">
      <c r="A16" s="3" t="s">
        <v>3</v>
      </c>
      <c r="B16" s="12">
        <f>SUM(B5:B15)</f>
        <v>70.5</v>
      </c>
      <c r="C16" s="12">
        <f aca="true" t="shared" si="1" ref="C16:J16">SUM(C5:C15)</f>
        <v>61.5</v>
      </c>
      <c r="D16" s="12">
        <f t="shared" si="1"/>
        <v>66</v>
      </c>
      <c r="E16" s="12">
        <f t="shared" si="1"/>
        <v>74</v>
      </c>
      <c r="F16" s="12">
        <f t="shared" si="1"/>
        <v>78</v>
      </c>
      <c r="G16" s="12">
        <f t="shared" si="1"/>
        <v>71</v>
      </c>
      <c r="H16" s="12">
        <f t="shared" si="1"/>
        <v>71</v>
      </c>
      <c r="I16" s="12">
        <f t="shared" si="1"/>
        <v>72</v>
      </c>
      <c r="J16" s="12">
        <f t="shared" si="1"/>
        <v>72.5</v>
      </c>
      <c r="K16" s="13">
        <f>SUM(K5:K15)</f>
        <v>71.64285714285715</v>
      </c>
      <c r="L16" s="16">
        <f>SUM(B16:J16)</f>
        <v>636.5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
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32</v>
      </c>
      <c r="B1" s="25" t="s">
        <v>33</v>
      </c>
      <c r="C1" s="24"/>
      <c r="D1" s="25"/>
    </row>
    <row r="2" ht="12.75">
      <c r="A2" s="1"/>
    </row>
    <row r="3" spans="1:11" ht="12.75">
      <c r="A3" s="36" t="s">
        <v>2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37.5" customHeight="1">
      <c r="A4" s="36"/>
      <c r="B4" s="15" t="str">
        <f>'03'!B4</f>
        <v>Юрий Дачев</v>
      </c>
      <c r="C4" s="15" t="str">
        <f>'03'!C4</f>
        <v>Валентина Илкова</v>
      </c>
      <c r="D4" s="15" t="str">
        <f>'03'!D4</f>
        <v>Димо Минов</v>
      </c>
      <c r="E4" s="15" t="str">
        <f>'03'!E4</f>
        <v>Жана Караиванова</v>
      </c>
      <c r="F4" s="15" t="str">
        <f>'03'!F4</f>
        <v>Ингеборг Братоева</v>
      </c>
      <c r="G4" s="15" t="str">
        <f>'03'!G4</f>
        <v>Павел Веснаков</v>
      </c>
      <c r="H4" s="15" t="str">
        <f>'03'!H4</f>
        <v>Рашко Узунов</v>
      </c>
      <c r="I4" s="15" t="str">
        <f>'03'!I4</f>
        <v>Станислав Дончев</v>
      </c>
      <c r="J4" s="15" t="str">
        <f>'03'!J4</f>
        <v>Юлия Кънчева</v>
      </c>
      <c r="K4" s="35"/>
    </row>
    <row r="5" spans="1:11" ht="26.25" customHeight="1">
      <c r="A5" s="6" t="s">
        <v>4</v>
      </c>
      <c r="B5" s="30">
        <v>8</v>
      </c>
      <c r="C5" s="30">
        <v>8</v>
      </c>
      <c r="D5" s="30">
        <v>9</v>
      </c>
      <c r="E5" s="30">
        <v>9</v>
      </c>
      <c r="F5" s="30">
        <v>1</v>
      </c>
      <c r="G5" s="30">
        <v>10</v>
      </c>
      <c r="H5" s="30">
        <v>10</v>
      </c>
      <c r="I5" s="30">
        <v>7</v>
      </c>
      <c r="J5" s="30">
        <v>9</v>
      </c>
      <c r="K5" s="9">
        <f>(SUM(B5:J5)-MAX(B5:J5)-MIN(B5:J5))/7</f>
        <v>8.571428571428571</v>
      </c>
    </row>
    <row r="6" spans="1:11" ht="26.25" customHeight="1">
      <c r="A6" s="7" t="s">
        <v>5</v>
      </c>
      <c r="B6" s="31">
        <v>8</v>
      </c>
      <c r="C6" s="31">
        <v>9</v>
      </c>
      <c r="D6" s="31">
        <v>8</v>
      </c>
      <c r="E6" s="31">
        <v>9</v>
      </c>
      <c r="F6" s="31">
        <v>1</v>
      </c>
      <c r="G6" s="31">
        <v>10</v>
      </c>
      <c r="H6" s="31">
        <v>10</v>
      </c>
      <c r="I6" s="31">
        <v>6</v>
      </c>
      <c r="J6" s="31">
        <v>10</v>
      </c>
      <c r="K6" s="10">
        <f aca="true" t="shared" si="0" ref="K6:K15">(SUM(B6:J6)-MAX(B6:J6)-MIN(B6:J6))/7</f>
        <v>8.571428571428571</v>
      </c>
    </row>
    <row r="7" spans="1:11" ht="26.25" customHeight="1">
      <c r="A7" s="7" t="s">
        <v>6</v>
      </c>
      <c r="B7" s="31">
        <v>8</v>
      </c>
      <c r="C7" s="31">
        <v>9</v>
      </c>
      <c r="D7" s="31">
        <v>8</v>
      </c>
      <c r="E7" s="31">
        <v>9</v>
      </c>
      <c r="F7" s="31">
        <v>1</v>
      </c>
      <c r="G7" s="31">
        <v>10</v>
      </c>
      <c r="H7" s="31">
        <v>10</v>
      </c>
      <c r="I7" s="31">
        <v>4</v>
      </c>
      <c r="J7" s="31">
        <v>10</v>
      </c>
      <c r="K7" s="10">
        <f t="shared" si="0"/>
        <v>8.285714285714286</v>
      </c>
    </row>
    <row r="8" spans="1:11" ht="26.25" customHeight="1">
      <c r="A8" s="7" t="s">
        <v>7</v>
      </c>
      <c r="B8" s="31">
        <v>7</v>
      </c>
      <c r="C8" s="31">
        <v>9</v>
      </c>
      <c r="D8" s="31">
        <v>7</v>
      </c>
      <c r="E8" s="31">
        <v>9</v>
      </c>
      <c r="F8" s="31">
        <v>3</v>
      </c>
      <c r="G8" s="31">
        <v>10</v>
      </c>
      <c r="H8" s="31">
        <v>9</v>
      </c>
      <c r="I8" s="31">
        <v>4</v>
      </c>
      <c r="J8" s="31">
        <v>10</v>
      </c>
      <c r="K8" s="10">
        <f t="shared" si="0"/>
        <v>7.857142857142857</v>
      </c>
    </row>
    <row r="9" spans="1:11" ht="26.25" customHeight="1">
      <c r="A9" s="7" t="s">
        <v>8</v>
      </c>
      <c r="B9" s="31">
        <v>9</v>
      </c>
      <c r="C9" s="31">
        <v>8</v>
      </c>
      <c r="D9" s="31">
        <v>9</v>
      </c>
      <c r="E9" s="31">
        <v>9</v>
      </c>
      <c r="F9" s="31">
        <v>1</v>
      </c>
      <c r="G9" s="31">
        <v>10</v>
      </c>
      <c r="H9" s="31">
        <v>10</v>
      </c>
      <c r="I9" s="31">
        <v>4</v>
      </c>
      <c r="J9" s="31">
        <v>10</v>
      </c>
      <c r="K9" s="10">
        <f t="shared" si="0"/>
        <v>8.428571428571429</v>
      </c>
    </row>
    <row r="10" spans="1:11" ht="26.25" customHeight="1">
      <c r="A10" s="7" t="s">
        <v>9</v>
      </c>
      <c r="B10" s="31">
        <v>4</v>
      </c>
      <c r="C10" s="31">
        <v>3.5</v>
      </c>
      <c r="D10" s="31">
        <v>4</v>
      </c>
      <c r="E10" s="31">
        <v>4</v>
      </c>
      <c r="F10" s="31">
        <v>0.5</v>
      </c>
      <c r="G10" s="31">
        <v>4</v>
      </c>
      <c r="H10" s="31">
        <v>4</v>
      </c>
      <c r="I10" s="31">
        <v>3</v>
      </c>
      <c r="J10" s="31">
        <v>4</v>
      </c>
      <c r="K10" s="10">
        <f t="shared" si="0"/>
        <v>3.7857142857142856</v>
      </c>
    </row>
    <row r="11" spans="1:11" ht="26.25" customHeight="1">
      <c r="A11" s="7" t="s">
        <v>10</v>
      </c>
      <c r="B11" s="31">
        <v>3</v>
      </c>
      <c r="C11" s="31">
        <v>4</v>
      </c>
      <c r="D11" s="31">
        <v>3</v>
      </c>
      <c r="E11" s="31">
        <v>3.5</v>
      </c>
      <c r="F11" s="31">
        <v>1.5</v>
      </c>
      <c r="G11" s="31">
        <v>4</v>
      </c>
      <c r="H11" s="31">
        <v>4</v>
      </c>
      <c r="I11" s="31">
        <v>3</v>
      </c>
      <c r="J11" s="31">
        <v>3.5</v>
      </c>
      <c r="K11" s="10">
        <f t="shared" si="0"/>
        <v>3.4285714285714284</v>
      </c>
    </row>
    <row r="12" spans="1:11" ht="26.25" customHeight="1">
      <c r="A12" s="7" t="s">
        <v>11</v>
      </c>
      <c r="B12" s="31">
        <v>3</v>
      </c>
      <c r="C12" s="31">
        <v>2.5</v>
      </c>
      <c r="D12" s="31">
        <v>3</v>
      </c>
      <c r="E12" s="31">
        <v>2.5</v>
      </c>
      <c r="F12" s="31">
        <v>3</v>
      </c>
      <c r="G12" s="31">
        <v>3</v>
      </c>
      <c r="H12" s="31">
        <v>2.5</v>
      </c>
      <c r="I12" s="31">
        <v>2</v>
      </c>
      <c r="J12" s="31">
        <v>3</v>
      </c>
      <c r="K12" s="10">
        <f t="shared" si="0"/>
        <v>2.7857142857142856</v>
      </c>
    </row>
    <row r="13" spans="1:11" ht="26.25" customHeight="1">
      <c r="A13" s="7" t="s">
        <v>12</v>
      </c>
      <c r="B13" s="31">
        <v>5</v>
      </c>
      <c r="C13" s="31">
        <v>4</v>
      </c>
      <c r="D13" s="31">
        <v>4.5</v>
      </c>
      <c r="E13" s="31">
        <v>4.5</v>
      </c>
      <c r="F13" s="31">
        <v>5</v>
      </c>
      <c r="G13" s="31">
        <v>5</v>
      </c>
      <c r="H13" s="31">
        <v>4</v>
      </c>
      <c r="I13" s="31">
        <v>2</v>
      </c>
      <c r="J13" s="31">
        <v>4</v>
      </c>
      <c r="K13" s="10">
        <f t="shared" si="0"/>
        <v>4.428571428571429</v>
      </c>
    </row>
    <row r="14" spans="1:11" ht="90">
      <c r="A14" s="7" t="s">
        <v>14</v>
      </c>
      <c r="B14" s="31">
        <v>5</v>
      </c>
      <c r="C14" s="31">
        <v>3</v>
      </c>
      <c r="D14" s="31">
        <v>5</v>
      </c>
      <c r="E14" s="31">
        <v>4.5</v>
      </c>
      <c r="F14" s="31">
        <v>5</v>
      </c>
      <c r="G14" s="31">
        <v>5</v>
      </c>
      <c r="H14" s="31">
        <v>4</v>
      </c>
      <c r="I14" s="31">
        <v>4</v>
      </c>
      <c r="J14" s="31">
        <v>5</v>
      </c>
      <c r="K14" s="10">
        <f t="shared" si="0"/>
        <v>4.642857142857143</v>
      </c>
    </row>
    <row r="15" spans="1:11" ht="90">
      <c r="A15" s="8" t="s">
        <v>15</v>
      </c>
      <c r="B15" s="32">
        <v>7</v>
      </c>
      <c r="C15" s="32">
        <v>6</v>
      </c>
      <c r="D15" s="32">
        <v>6.5</v>
      </c>
      <c r="E15" s="32">
        <v>4.5</v>
      </c>
      <c r="F15" s="32">
        <v>7</v>
      </c>
      <c r="G15" s="32">
        <v>5</v>
      </c>
      <c r="H15" s="32">
        <v>5</v>
      </c>
      <c r="I15" s="32">
        <v>4</v>
      </c>
      <c r="J15" s="33">
        <v>6</v>
      </c>
      <c r="K15" s="11">
        <f t="shared" si="0"/>
        <v>5.714285714285714</v>
      </c>
    </row>
    <row r="16" spans="1:12" ht="22.5" customHeight="1">
      <c r="A16" s="3" t="s">
        <v>3</v>
      </c>
      <c r="B16" s="12">
        <f aca="true" t="shared" si="1" ref="B16:K16">SUM(B5:B15)</f>
        <v>67</v>
      </c>
      <c r="C16" s="12">
        <f t="shared" si="1"/>
        <v>66</v>
      </c>
      <c r="D16" s="12">
        <f t="shared" si="1"/>
        <v>67</v>
      </c>
      <c r="E16" s="12">
        <f t="shared" si="1"/>
        <v>68.5</v>
      </c>
      <c r="F16" s="12">
        <f t="shared" si="1"/>
        <v>29</v>
      </c>
      <c r="G16" s="12">
        <f t="shared" si="1"/>
        <v>76</v>
      </c>
      <c r="H16" s="12">
        <f t="shared" si="1"/>
        <v>72.5</v>
      </c>
      <c r="I16" s="12">
        <f t="shared" si="1"/>
        <v>43</v>
      </c>
      <c r="J16" s="12">
        <f t="shared" si="1"/>
        <v>74.5</v>
      </c>
      <c r="K16" s="13">
        <f t="shared" si="1"/>
        <v>66.5</v>
      </c>
      <c r="L16" s="16">
        <f>SUM(B16:J16)</f>
        <v>563.5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</oddHead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4" t="s">
        <v>30</v>
      </c>
      <c r="B1" s="25" t="s">
        <v>31</v>
      </c>
      <c r="C1" s="24"/>
      <c r="D1" s="25"/>
    </row>
    <row r="2" ht="12.75">
      <c r="A2" s="1"/>
    </row>
    <row r="3" spans="1:11" ht="12.75">
      <c r="A3" s="36" t="s">
        <v>2</v>
      </c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4" t="s">
        <v>0</v>
      </c>
    </row>
    <row r="4" spans="1:11" ht="37.5" customHeight="1">
      <c r="A4" s="36"/>
      <c r="B4" s="15" t="s">
        <v>29</v>
      </c>
      <c r="C4" s="15" t="s">
        <v>24</v>
      </c>
      <c r="D4" s="15" t="s">
        <v>35</v>
      </c>
      <c r="E4" s="15" t="s">
        <v>25</v>
      </c>
      <c r="F4" s="29" t="s">
        <v>36</v>
      </c>
      <c r="G4" s="15" t="s">
        <v>37</v>
      </c>
      <c r="H4" s="15" t="s">
        <v>26</v>
      </c>
      <c r="I4" s="15" t="s">
        <v>27</v>
      </c>
      <c r="J4" s="15" t="s">
        <v>28</v>
      </c>
      <c r="K4" s="35"/>
    </row>
    <row r="5" spans="1:11" ht="26.25" customHeight="1">
      <c r="A5" s="6" t="s">
        <v>4</v>
      </c>
      <c r="B5" s="30">
        <v>6</v>
      </c>
      <c r="C5" s="30">
        <v>10</v>
      </c>
      <c r="D5" s="30">
        <v>10</v>
      </c>
      <c r="E5" s="30">
        <v>9</v>
      </c>
      <c r="F5" s="30">
        <v>8</v>
      </c>
      <c r="G5" s="30">
        <v>7</v>
      </c>
      <c r="H5" s="30">
        <v>9</v>
      </c>
      <c r="I5" s="30">
        <v>10</v>
      </c>
      <c r="J5" s="30">
        <v>10</v>
      </c>
      <c r="K5" s="9">
        <f>(SUM(B5:J5)-MAX(B5:J5)-MIN(B5:J5))/7</f>
        <v>9</v>
      </c>
    </row>
    <row r="6" spans="1:11" ht="26.25" customHeight="1">
      <c r="A6" s="7" t="s">
        <v>5</v>
      </c>
      <c r="B6" s="31">
        <v>7</v>
      </c>
      <c r="C6" s="31">
        <v>9</v>
      </c>
      <c r="D6" s="31">
        <v>10</v>
      </c>
      <c r="E6" s="31">
        <v>8</v>
      </c>
      <c r="F6" s="31">
        <v>3</v>
      </c>
      <c r="G6" s="31">
        <v>7</v>
      </c>
      <c r="H6" s="31">
        <v>8</v>
      </c>
      <c r="I6" s="31">
        <v>10</v>
      </c>
      <c r="J6" s="31">
        <v>10</v>
      </c>
      <c r="K6" s="10">
        <f aca="true" t="shared" si="0" ref="K6:K15">(SUM(B6:J6)-MAX(B6:J6)-MIN(B6:J6))/7</f>
        <v>8.428571428571429</v>
      </c>
    </row>
    <row r="7" spans="1:11" ht="26.25" customHeight="1">
      <c r="A7" s="7" t="s">
        <v>6</v>
      </c>
      <c r="B7" s="31">
        <v>7</v>
      </c>
      <c r="C7" s="31">
        <v>10</v>
      </c>
      <c r="D7" s="31">
        <v>9</v>
      </c>
      <c r="E7" s="31">
        <v>7</v>
      </c>
      <c r="F7" s="31">
        <v>4</v>
      </c>
      <c r="G7" s="31">
        <v>7</v>
      </c>
      <c r="H7" s="31">
        <v>9</v>
      </c>
      <c r="I7" s="31">
        <v>10</v>
      </c>
      <c r="J7" s="31">
        <v>10</v>
      </c>
      <c r="K7" s="10">
        <f t="shared" si="0"/>
        <v>8.428571428571429</v>
      </c>
    </row>
    <row r="8" spans="1:11" ht="26.25" customHeight="1">
      <c r="A8" s="7" t="s">
        <v>7</v>
      </c>
      <c r="B8" s="31">
        <v>9</v>
      </c>
      <c r="C8" s="31">
        <v>9</v>
      </c>
      <c r="D8" s="31">
        <v>7</v>
      </c>
      <c r="E8" s="31">
        <v>7</v>
      </c>
      <c r="F8" s="31">
        <v>4</v>
      </c>
      <c r="G8" s="31">
        <v>8</v>
      </c>
      <c r="H8" s="31">
        <v>9</v>
      </c>
      <c r="I8" s="31">
        <v>10</v>
      </c>
      <c r="J8" s="31">
        <v>10</v>
      </c>
      <c r="K8" s="10">
        <f t="shared" si="0"/>
        <v>8.428571428571429</v>
      </c>
    </row>
    <row r="9" spans="1:11" ht="26.25" customHeight="1">
      <c r="A9" s="7" t="s">
        <v>8</v>
      </c>
      <c r="B9" s="31">
        <v>8</v>
      </c>
      <c r="C9" s="31">
        <v>10</v>
      </c>
      <c r="D9" s="31">
        <v>9</v>
      </c>
      <c r="E9" s="31">
        <v>8</v>
      </c>
      <c r="F9" s="31">
        <v>3</v>
      </c>
      <c r="G9" s="31">
        <v>7</v>
      </c>
      <c r="H9" s="31">
        <v>8</v>
      </c>
      <c r="I9" s="31">
        <v>10</v>
      </c>
      <c r="J9" s="31">
        <v>10</v>
      </c>
      <c r="K9" s="10">
        <f t="shared" si="0"/>
        <v>8.571428571428571</v>
      </c>
    </row>
    <row r="10" spans="1:11" ht="26.25" customHeight="1">
      <c r="A10" s="7" t="s">
        <v>9</v>
      </c>
      <c r="B10" s="31">
        <v>3.5</v>
      </c>
      <c r="C10" s="31">
        <v>4</v>
      </c>
      <c r="D10" s="31">
        <v>4</v>
      </c>
      <c r="E10" s="31">
        <v>4</v>
      </c>
      <c r="F10" s="31">
        <v>3.5</v>
      </c>
      <c r="G10" s="31">
        <v>4</v>
      </c>
      <c r="H10" s="31">
        <v>4</v>
      </c>
      <c r="I10" s="31">
        <v>4</v>
      </c>
      <c r="J10" s="31">
        <v>4</v>
      </c>
      <c r="K10" s="10">
        <f t="shared" si="0"/>
        <v>3.9285714285714284</v>
      </c>
    </row>
    <row r="11" spans="1:11" ht="26.25" customHeight="1">
      <c r="A11" s="7" t="s">
        <v>10</v>
      </c>
      <c r="B11" s="31">
        <v>3.5</v>
      </c>
      <c r="C11" s="31">
        <v>4</v>
      </c>
      <c r="D11" s="31">
        <v>3.5</v>
      </c>
      <c r="E11" s="31">
        <v>3</v>
      </c>
      <c r="F11" s="31">
        <v>1.5</v>
      </c>
      <c r="G11" s="31">
        <v>4</v>
      </c>
      <c r="H11" s="31">
        <v>3</v>
      </c>
      <c r="I11" s="31">
        <v>4</v>
      </c>
      <c r="J11" s="31">
        <v>3.5</v>
      </c>
      <c r="K11" s="10">
        <f t="shared" si="0"/>
        <v>3.5</v>
      </c>
    </row>
    <row r="12" spans="1:11" ht="26.25" customHeight="1">
      <c r="A12" s="7" t="s">
        <v>11</v>
      </c>
      <c r="B12" s="31">
        <v>2.5</v>
      </c>
      <c r="C12" s="31">
        <v>2.5</v>
      </c>
      <c r="D12" s="31">
        <v>3</v>
      </c>
      <c r="E12" s="31">
        <v>2</v>
      </c>
      <c r="F12" s="31">
        <v>3</v>
      </c>
      <c r="G12" s="31">
        <v>3</v>
      </c>
      <c r="H12" s="31">
        <v>2</v>
      </c>
      <c r="I12" s="31">
        <v>2</v>
      </c>
      <c r="J12" s="31">
        <v>2</v>
      </c>
      <c r="K12" s="10">
        <f t="shared" si="0"/>
        <v>2.4285714285714284</v>
      </c>
    </row>
    <row r="13" spans="1:11" ht="26.25" customHeight="1">
      <c r="A13" s="7" t="s">
        <v>12</v>
      </c>
      <c r="B13" s="31">
        <v>4</v>
      </c>
      <c r="C13" s="31">
        <v>3</v>
      </c>
      <c r="D13" s="31">
        <v>4.5</v>
      </c>
      <c r="E13" s="31">
        <v>3</v>
      </c>
      <c r="F13" s="31">
        <v>3</v>
      </c>
      <c r="G13" s="31">
        <v>5</v>
      </c>
      <c r="H13" s="31">
        <v>3</v>
      </c>
      <c r="I13" s="31">
        <v>4</v>
      </c>
      <c r="J13" s="31">
        <v>4</v>
      </c>
      <c r="K13" s="10">
        <f t="shared" si="0"/>
        <v>3.642857142857143</v>
      </c>
    </row>
    <row r="14" spans="1:11" ht="90">
      <c r="A14" s="7" t="s">
        <v>14</v>
      </c>
      <c r="B14" s="31">
        <v>4</v>
      </c>
      <c r="C14" s="31">
        <v>3</v>
      </c>
      <c r="D14" s="31">
        <v>4</v>
      </c>
      <c r="E14" s="31">
        <v>3.5</v>
      </c>
      <c r="F14" s="31">
        <v>5</v>
      </c>
      <c r="G14" s="31">
        <v>5</v>
      </c>
      <c r="H14" s="31">
        <v>3</v>
      </c>
      <c r="I14" s="31">
        <v>4</v>
      </c>
      <c r="J14" s="31">
        <v>4</v>
      </c>
      <c r="K14" s="10">
        <f t="shared" si="0"/>
        <v>3.9285714285714284</v>
      </c>
    </row>
    <row r="15" spans="1:11" ht="90">
      <c r="A15" s="8" t="s">
        <v>15</v>
      </c>
      <c r="B15" s="32">
        <v>5</v>
      </c>
      <c r="C15" s="32">
        <v>4</v>
      </c>
      <c r="D15" s="32">
        <v>6.5</v>
      </c>
      <c r="E15" s="32">
        <v>3.5</v>
      </c>
      <c r="F15" s="32">
        <v>7</v>
      </c>
      <c r="G15" s="32">
        <v>7</v>
      </c>
      <c r="H15" s="32">
        <v>4</v>
      </c>
      <c r="I15" s="32">
        <v>5</v>
      </c>
      <c r="J15" s="33">
        <v>6</v>
      </c>
      <c r="K15" s="11">
        <f t="shared" si="0"/>
        <v>5.357142857142857</v>
      </c>
    </row>
    <row r="16" spans="1:12" ht="22.5" customHeight="1">
      <c r="A16" s="3" t="s">
        <v>3</v>
      </c>
      <c r="B16" s="12">
        <f>SUM(B5:B15)</f>
        <v>59.5</v>
      </c>
      <c r="C16" s="12">
        <f aca="true" t="shared" si="1" ref="C16:J16">SUM(C5:C15)</f>
        <v>68.5</v>
      </c>
      <c r="D16" s="12">
        <f t="shared" si="1"/>
        <v>70.5</v>
      </c>
      <c r="E16" s="12">
        <f t="shared" si="1"/>
        <v>58</v>
      </c>
      <c r="F16" s="12">
        <f t="shared" si="1"/>
        <v>45</v>
      </c>
      <c r="G16" s="12">
        <f t="shared" si="1"/>
        <v>64</v>
      </c>
      <c r="H16" s="12">
        <f t="shared" si="1"/>
        <v>62</v>
      </c>
      <c r="I16" s="12">
        <f t="shared" si="1"/>
        <v>73</v>
      </c>
      <c r="J16" s="12">
        <f t="shared" si="1"/>
        <v>73.5</v>
      </c>
      <c r="K16" s="13">
        <f>SUM(K5:K15)</f>
        <v>65.64285714285715</v>
      </c>
      <c r="L16" s="16">
        <f>SUM(B16:J16)</f>
        <v>574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ht="12.75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3"/>
      <c r="B21" s="22"/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ФИЛМ:
 &amp;R&amp;8
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2014-12-10T15:09:29Z</cp:lastPrinted>
  <dcterms:created xsi:type="dcterms:W3CDTF">2008-03-09T13:52:48Z</dcterms:created>
  <dcterms:modified xsi:type="dcterms:W3CDTF">2014-12-16T09:40:55Z</dcterms:modified>
  <cp:category/>
  <cp:version/>
  <cp:contentType/>
  <cp:contentStatus/>
</cp:coreProperties>
</file>