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</sheets>
  <definedNames>
    <definedName name="_xlnm.Print_Area" localSheetId="0">'ObobshteniKarti'!$A$1:$G$20</definedName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<sst xmlns="http://schemas.openxmlformats.org/spreadsheetml/2006/main" count="60" uniqueCount="36">
  <si>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</si>
  <si>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</si>
  <si>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</si>
  <si>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</si>
  <si>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</si>
  <si>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</si>
  <si>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</si>
  <si>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</si>
  <si>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</si>
  <si>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</si>
  <si>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</si>
  <si>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</si>
  <si>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</si>
  <si>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</si>
  <si>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</si>
  <si>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</si>
  <si>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</si>
  <si>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</si>
  <si>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</si>
  <si>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ОБОБЩЕНА ОЦЕНЪЧНА КАРТА НА ПРОЕКТИ ЗА КЪСОМЕТРАЖЕН ДЕБЮТЕН ИГРАЛЕН ФИЛМ:</t>
  </si>
  <si>
    <t>Рег. №</t>
  </si>
  <si>
    <t>Вера Найденова</t>
  </si>
  <si>
    <t>Асен Георгиев</t>
  </si>
  <si>
    <t>Здравко Маринов</t>
  </si>
  <si>
    <t>Любомир Младенов</t>
  </si>
  <si>
    <t>Мартин Димитров</t>
  </si>
  <si>
    <t>Милко Лазаров</t>
  </si>
  <si>
    <t>Павел Павлов</t>
  </si>
  <si>
    <t>Петър Вълчанов</t>
  </si>
  <si>
    <t>Правда Кирова</t>
  </si>
  <si>
    <t>Изпитания</t>
  </si>
  <si>
    <t>15И044/кд</t>
  </si>
  <si>
    <t>Милост</t>
  </si>
  <si>
    <t>15И048/кд</t>
  </si>
  <si>
    <t>Бръмбазък</t>
  </si>
  <si>
    <t>15И052/кд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</si>
</sst>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54.7109375" style="2" customWidth="1"/>
    <col min="3" max="3" width="12.140625" style="2" customWidth="1"/>
    <col min="4" max="4" width="12.8515625" style="2" customWidth="1"/>
    <col min="5" max="5" width="13.00390625" style="2" customWidth="1"/>
    <col min="6" max="16384" width="9.140625" style="2" customWidth="1"/>
  </cols>
  <sheetData>
    <row r="2" ht="12.75">
      <c r="B2" s="2" t="s">
        <v>19</v>
      </c>
    </row>
    <row r="5" spans="1:8" ht="12.75">
      <c r="A5" s="16" t="s">
        <v>15</v>
      </c>
      <c r="B5" s="16" t="s">
        <v>12</v>
      </c>
      <c r="C5" s="16" t="s">
        <v>20</v>
      </c>
      <c r="D5" s="16" t="s">
        <v>14</v>
      </c>
      <c r="E5" s="16" t="s">
        <v>13</v>
      </c>
      <c r="F5" s="17">
        <v>0.5</v>
      </c>
      <c r="G5" s="27">
        <v>0.7</v>
      </c>
      <c r="H5" s="24"/>
    </row>
    <row r="7" spans="1:5" ht="14.25">
      <c r="A7" s="15">
        <v>1</v>
      </c>
      <c r="B7" s="29" t="str">
        <f>'01'!A1</f>
        <v>Милост</v>
      </c>
      <c r="C7" s="29" t="str">
        <f>'01'!B1</f>
        <v>15И048/кд</v>
      </c>
      <c r="D7" s="18">
        <f>SUM('01'!$B$12:$J$12)</f>
        <v>447</v>
      </c>
      <c r="E7" s="18">
        <f>'01'!$K$12</f>
        <v>50.57142857142857</v>
      </c>
    </row>
    <row r="8" spans="1:5" ht="14.25">
      <c r="A8" s="15">
        <v>2</v>
      </c>
      <c r="B8" s="29" t="str">
        <f>'02'!A1</f>
        <v>Бръмбазък</v>
      </c>
      <c r="C8" s="29" t="str">
        <f>'02'!B1</f>
        <v>15И052/кд</v>
      </c>
      <c r="D8" s="18">
        <f>SUM('02'!$B$12:$J$12)</f>
        <v>425.5</v>
      </c>
      <c r="E8" s="18">
        <f>'02'!$K$12</f>
        <v>47.57142857142858</v>
      </c>
    </row>
    <row r="9" spans="1:5" ht="14.25">
      <c r="A9" s="15">
        <v>3</v>
      </c>
      <c r="B9" s="29" t="str">
        <f>'03'!A1</f>
        <v>Изпитания</v>
      </c>
      <c r="C9" s="29" t="str">
        <f>'03'!B1</f>
        <v>15И044/кд</v>
      </c>
      <c r="D9" s="18">
        <f>SUM('03'!$B$12:$J$12)</f>
        <v>410</v>
      </c>
      <c r="E9" s="18">
        <f>'03'!$K$12</f>
        <v>45.35714285714286</v>
      </c>
    </row>
    <row r="10" spans="4:5" ht="12.75">
      <c r="D10" s="18"/>
      <c r="E10" s="19"/>
    </row>
    <row r="12" spans="2:3" ht="12.75">
      <c r="B12" s="20" t="s">
        <v>18</v>
      </c>
      <c r="C12" s="20"/>
    </row>
    <row r="13" spans="2:7" ht="12.75">
      <c r="B13" s="21">
        <f>10+10+10+10+10+4+4</f>
        <v>58</v>
      </c>
      <c r="C13" s="2" t="s">
        <v>16</v>
      </c>
      <c r="F13" s="2">
        <f>58*0.5</f>
        <v>29</v>
      </c>
      <c r="G13" s="28">
        <f>58*0.7</f>
        <v>40.599999999999994</v>
      </c>
    </row>
    <row r="14" spans="2:7" ht="12.75">
      <c r="B14" s="21">
        <f>B13*9</f>
        <v>522</v>
      </c>
      <c r="C14" s="2" t="s">
        <v>17</v>
      </c>
      <c r="F14" s="21">
        <f>522*0.5</f>
        <v>261</v>
      </c>
      <c r="G14" s="18">
        <f>522*70%</f>
        <v>365.4</v>
      </c>
    </row>
    <row r="56" ht="36.75" customHeight="1"/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6" ht="12.75" customHeight="1">
      <c r="A1" s="26" t="s">
        <v>32</v>
      </c>
      <c r="B1" s="25" t="s">
        <v>33</v>
      </c>
      <c r="C1" s="25"/>
      <c r="D1" s="25"/>
      <c r="E1" s="26"/>
      <c r="F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6.75" customHeight="1">
      <c r="A4" s="34"/>
      <c r="B4" s="13" t="str">
        <f>'03'!B4</f>
        <v>Вера Найденова</v>
      </c>
      <c r="C4" s="13" t="str">
        <f>'03'!C4</f>
        <v>Асен Георгиев</v>
      </c>
      <c r="D4" s="13" t="str">
        <f>'03'!D4</f>
        <v>Здравко Маринов</v>
      </c>
      <c r="E4" s="13" t="str">
        <f>'03'!E4</f>
        <v>Любомир Младенов</v>
      </c>
      <c r="F4" s="13" t="str">
        <f>'03'!F4</f>
        <v>Мартин Димитров</v>
      </c>
      <c r="G4" s="13" t="str">
        <f>'03'!G4</f>
        <v>Милко Лазаров</v>
      </c>
      <c r="H4" s="13" t="str">
        <f>'03'!H4</f>
        <v>Павел Павлов</v>
      </c>
      <c r="I4" s="13" t="str">
        <f>'03'!I4</f>
        <v>Петър Вълчанов</v>
      </c>
      <c r="J4" s="13" t="str">
        <f>'03'!J4</f>
        <v>Правда Кирова</v>
      </c>
      <c r="K4" s="33"/>
    </row>
    <row r="5" spans="1:11" ht="26.25" customHeight="1">
      <c r="A5" s="6" t="s">
        <v>4</v>
      </c>
      <c r="B5" s="30">
        <v>8</v>
      </c>
      <c r="C5" s="30">
        <v>6</v>
      </c>
      <c r="D5" s="30">
        <v>9</v>
      </c>
      <c r="E5" s="30">
        <v>10</v>
      </c>
      <c r="F5" s="30">
        <v>10</v>
      </c>
      <c r="G5" s="30">
        <v>10</v>
      </c>
      <c r="H5" s="30">
        <v>6</v>
      </c>
      <c r="I5" s="30">
        <v>10</v>
      </c>
      <c r="J5" s="30">
        <v>10</v>
      </c>
      <c r="K5" s="8">
        <f>(SUM(B5:J5)-MAX(B5:J5)-MIN(B5:J5))/7</f>
        <v>9</v>
      </c>
    </row>
    <row r="6" spans="1:11" ht="26.25" customHeight="1">
      <c r="A6" s="7" t="s">
        <v>5</v>
      </c>
      <c r="B6" s="31">
        <v>9</v>
      </c>
      <c r="C6" s="31">
        <v>6</v>
      </c>
      <c r="D6" s="31">
        <v>10</v>
      </c>
      <c r="E6" s="31">
        <v>9</v>
      </c>
      <c r="F6" s="31">
        <v>10</v>
      </c>
      <c r="G6" s="31">
        <v>9</v>
      </c>
      <c r="H6" s="31">
        <v>6</v>
      </c>
      <c r="I6" s="31">
        <v>10</v>
      </c>
      <c r="J6" s="31">
        <v>8</v>
      </c>
      <c r="K6" s="9">
        <f aca="true" t="shared" si="0" ref="K6:K11">(SUM(B6:J6)-MAX(B6:J6)-MIN(B6:J6))/7</f>
        <v>8.714285714285714</v>
      </c>
    </row>
    <row r="7" spans="1:11" ht="26.25" customHeight="1">
      <c r="A7" s="7" t="s">
        <v>6</v>
      </c>
      <c r="B7" s="31">
        <v>9</v>
      </c>
      <c r="C7" s="31">
        <v>6</v>
      </c>
      <c r="D7" s="31">
        <v>10</v>
      </c>
      <c r="E7" s="31">
        <v>10</v>
      </c>
      <c r="F7" s="31">
        <v>10</v>
      </c>
      <c r="G7" s="31">
        <v>9</v>
      </c>
      <c r="H7" s="31">
        <v>5</v>
      </c>
      <c r="I7" s="31">
        <v>9</v>
      </c>
      <c r="J7" s="31">
        <v>7</v>
      </c>
      <c r="K7" s="9">
        <f t="shared" si="0"/>
        <v>8.571428571428571</v>
      </c>
    </row>
    <row r="8" spans="1:11" ht="26.25" customHeight="1">
      <c r="A8" s="7" t="s">
        <v>7</v>
      </c>
      <c r="B8" s="31">
        <v>9</v>
      </c>
      <c r="C8" s="31">
        <v>6</v>
      </c>
      <c r="D8" s="31">
        <v>10</v>
      </c>
      <c r="E8" s="31">
        <v>9</v>
      </c>
      <c r="F8" s="31">
        <v>9</v>
      </c>
      <c r="G8" s="31">
        <v>10</v>
      </c>
      <c r="H8" s="31">
        <v>6</v>
      </c>
      <c r="I8" s="31">
        <v>10</v>
      </c>
      <c r="J8" s="31">
        <v>8</v>
      </c>
      <c r="K8" s="9">
        <f t="shared" si="0"/>
        <v>8.714285714285714</v>
      </c>
    </row>
    <row r="9" spans="1:11" ht="26.25" customHeight="1">
      <c r="A9" s="7" t="s">
        <v>8</v>
      </c>
      <c r="B9" s="31">
        <v>8</v>
      </c>
      <c r="C9" s="31">
        <v>6</v>
      </c>
      <c r="D9" s="31">
        <v>9</v>
      </c>
      <c r="E9" s="31">
        <v>10</v>
      </c>
      <c r="F9" s="31">
        <v>10</v>
      </c>
      <c r="G9" s="31">
        <v>9</v>
      </c>
      <c r="H9" s="31">
        <v>6</v>
      </c>
      <c r="I9" s="31">
        <v>10</v>
      </c>
      <c r="J9" s="31">
        <v>8</v>
      </c>
      <c r="K9" s="9">
        <f t="shared" si="0"/>
        <v>8.571428571428571</v>
      </c>
    </row>
    <row r="10" spans="1:11" ht="26.25" customHeight="1">
      <c r="A10" s="7" t="s">
        <v>9</v>
      </c>
      <c r="B10" s="31">
        <v>3</v>
      </c>
      <c r="C10" s="31">
        <v>3</v>
      </c>
      <c r="D10" s="31">
        <v>4</v>
      </c>
      <c r="E10" s="31">
        <v>3.5</v>
      </c>
      <c r="F10" s="31">
        <v>4</v>
      </c>
      <c r="G10" s="31">
        <v>4</v>
      </c>
      <c r="H10" s="31">
        <v>3</v>
      </c>
      <c r="I10" s="31">
        <v>4</v>
      </c>
      <c r="J10" s="31">
        <v>3</v>
      </c>
      <c r="K10" s="9">
        <f t="shared" si="0"/>
        <v>3.5</v>
      </c>
    </row>
    <row r="11" spans="1:11" ht="26.25" customHeight="1">
      <c r="A11" s="7" t="s">
        <v>10</v>
      </c>
      <c r="B11" s="31">
        <v>3</v>
      </c>
      <c r="C11" s="31">
        <v>3</v>
      </c>
      <c r="D11" s="31">
        <v>4</v>
      </c>
      <c r="E11" s="31">
        <v>3</v>
      </c>
      <c r="F11" s="31">
        <v>4</v>
      </c>
      <c r="G11" s="31">
        <v>4</v>
      </c>
      <c r="H11" s="31">
        <v>3.5</v>
      </c>
      <c r="I11" s="31">
        <v>4</v>
      </c>
      <c r="J11" s="31">
        <v>3</v>
      </c>
      <c r="K11" s="9">
        <f t="shared" si="0"/>
        <v>3.5</v>
      </c>
    </row>
    <row r="12" spans="1:12" ht="22.5" customHeight="1">
      <c r="A12" s="3" t="s">
        <v>3</v>
      </c>
      <c r="B12" s="10">
        <f aca="true" t="shared" si="1" ref="B12:K12">SUM(B5:B11)</f>
        <v>49</v>
      </c>
      <c r="C12" s="10">
        <f t="shared" si="1"/>
        <v>36</v>
      </c>
      <c r="D12" s="10">
        <f t="shared" si="1"/>
        <v>56</v>
      </c>
      <c r="E12" s="10">
        <f t="shared" si="1"/>
        <v>54.5</v>
      </c>
      <c r="F12" s="10">
        <f t="shared" si="1"/>
        <v>57</v>
      </c>
      <c r="G12" s="10">
        <f t="shared" si="1"/>
        <v>55</v>
      </c>
      <c r="H12" s="10">
        <f t="shared" si="1"/>
        <v>35.5</v>
      </c>
      <c r="I12" s="10">
        <f>SUM(I5:I11)</f>
        <v>57</v>
      </c>
      <c r="J12" s="10">
        <f t="shared" si="1"/>
        <v>47</v>
      </c>
      <c r="K12" s="11">
        <f t="shared" si="1"/>
        <v>50.57142857142857</v>
      </c>
      <c r="L12" s="14">
        <f>SUM(B12:J12)</f>
        <v>447</v>
      </c>
    </row>
    <row r="13" spans="1:11" ht="36.75" customHeight="1">
      <c r="A13" s="5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6" spans="1:1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КЪСОМЕТРАЖЕН ДЕБЮТЕН ИГРАЛЕН ФИЛМ:
</oddHead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6" t="s">
        <v>34</v>
      </c>
      <c r="B1" s="25" t="s">
        <v>35</v>
      </c>
      <c r="C1" s="26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40.5" customHeight="1">
      <c r="A4" s="34"/>
      <c r="B4" s="13" t="str">
        <f>'03'!B4</f>
        <v>Вера Найденова</v>
      </c>
      <c r="C4" s="13" t="str">
        <f>'03'!C4</f>
        <v>Асен Георгиев</v>
      </c>
      <c r="D4" s="13" t="str">
        <f>'03'!D4</f>
        <v>Здравко Маринов</v>
      </c>
      <c r="E4" s="13" t="str">
        <f>'03'!E4</f>
        <v>Любомир Младенов</v>
      </c>
      <c r="F4" s="13" t="str">
        <f>'03'!F4</f>
        <v>Мартин Димитров</v>
      </c>
      <c r="G4" s="13" t="str">
        <f>'03'!G4</f>
        <v>Милко Лазаров</v>
      </c>
      <c r="H4" s="13" t="str">
        <f>'03'!H4</f>
        <v>Павел Павлов</v>
      </c>
      <c r="I4" s="13" t="str">
        <f>'03'!I4</f>
        <v>Петър Вълчанов</v>
      </c>
      <c r="J4" s="13" t="str">
        <f>'03'!J4</f>
        <v>Правда Кирова</v>
      </c>
      <c r="K4" s="33"/>
    </row>
    <row r="5" spans="1:11" ht="26.25" customHeight="1">
      <c r="A5" s="6" t="s">
        <v>4</v>
      </c>
      <c r="B5" s="30">
        <v>8</v>
      </c>
      <c r="C5" s="30">
        <v>6</v>
      </c>
      <c r="D5" s="30">
        <v>7</v>
      </c>
      <c r="E5" s="30">
        <v>10</v>
      </c>
      <c r="F5" s="30">
        <v>7</v>
      </c>
      <c r="G5" s="30">
        <v>9</v>
      </c>
      <c r="H5" s="30">
        <v>7</v>
      </c>
      <c r="I5" s="30">
        <v>10</v>
      </c>
      <c r="J5" s="30">
        <v>10</v>
      </c>
      <c r="K5" s="8">
        <f>(SUM(B5:J5)-MAX(B5:J5)-MIN(B5:J5))/7</f>
        <v>8.285714285714286</v>
      </c>
    </row>
    <row r="6" spans="1:11" ht="26.25" customHeight="1">
      <c r="A6" s="7" t="s">
        <v>5</v>
      </c>
      <c r="B6" s="31">
        <v>5</v>
      </c>
      <c r="C6" s="31">
        <v>6</v>
      </c>
      <c r="D6" s="31">
        <v>10</v>
      </c>
      <c r="E6" s="31">
        <v>8</v>
      </c>
      <c r="F6" s="31">
        <v>10</v>
      </c>
      <c r="G6" s="31">
        <v>8</v>
      </c>
      <c r="H6" s="31">
        <v>8</v>
      </c>
      <c r="I6" s="31">
        <v>9</v>
      </c>
      <c r="J6" s="31">
        <v>8</v>
      </c>
      <c r="K6" s="9">
        <f aca="true" t="shared" si="0" ref="K6:K11">(SUM(B6:J6)-MAX(B6:J6)-MIN(B6:J6))/7</f>
        <v>8.142857142857142</v>
      </c>
    </row>
    <row r="7" spans="1:11" ht="26.25" customHeight="1">
      <c r="A7" s="7" t="s">
        <v>6</v>
      </c>
      <c r="B7" s="31">
        <v>6</v>
      </c>
      <c r="C7" s="31">
        <v>6</v>
      </c>
      <c r="D7" s="31">
        <v>10</v>
      </c>
      <c r="E7" s="31">
        <v>8</v>
      </c>
      <c r="F7" s="31">
        <v>10</v>
      </c>
      <c r="G7" s="31">
        <v>9</v>
      </c>
      <c r="H7" s="31">
        <v>8</v>
      </c>
      <c r="I7" s="31">
        <v>10</v>
      </c>
      <c r="J7" s="31">
        <v>8</v>
      </c>
      <c r="K7" s="9">
        <f t="shared" si="0"/>
        <v>8.428571428571429</v>
      </c>
    </row>
    <row r="8" spans="1:11" ht="26.25" customHeight="1">
      <c r="A8" s="7" t="s">
        <v>7</v>
      </c>
      <c r="B8" s="31">
        <v>7</v>
      </c>
      <c r="C8" s="31">
        <v>6</v>
      </c>
      <c r="D8" s="31">
        <v>10</v>
      </c>
      <c r="E8" s="31">
        <v>8</v>
      </c>
      <c r="F8" s="31">
        <v>10</v>
      </c>
      <c r="G8" s="31">
        <v>8</v>
      </c>
      <c r="H8" s="31">
        <v>7</v>
      </c>
      <c r="I8" s="31">
        <v>6</v>
      </c>
      <c r="J8" s="31">
        <v>8</v>
      </c>
      <c r="K8" s="9">
        <f t="shared" si="0"/>
        <v>7.714285714285714</v>
      </c>
    </row>
    <row r="9" spans="1:11" ht="26.25" customHeight="1">
      <c r="A9" s="7" t="s">
        <v>8</v>
      </c>
      <c r="B9" s="31">
        <v>6</v>
      </c>
      <c r="C9" s="31">
        <v>6</v>
      </c>
      <c r="D9" s="31">
        <v>9</v>
      </c>
      <c r="E9" s="31">
        <v>9</v>
      </c>
      <c r="F9" s="31">
        <v>10</v>
      </c>
      <c r="G9" s="31">
        <v>8</v>
      </c>
      <c r="H9" s="31">
        <v>8</v>
      </c>
      <c r="I9" s="31">
        <v>8</v>
      </c>
      <c r="J9" s="31">
        <v>8</v>
      </c>
      <c r="K9" s="9">
        <f t="shared" si="0"/>
        <v>8</v>
      </c>
    </row>
    <row r="10" spans="1:11" ht="26.25" customHeight="1">
      <c r="A10" s="7" t="s">
        <v>9</v>
      </c>
      <c r="B10" s="31">
        <v>3</v>
      </c>
      <c r="C10" s="31">
        <v>3</v>
      </c>
      <c r="D10" s="31">
        <v>4</v>
      </c>
      <c r="E10" s="31">
        <v>3.5</v>
      </c>
      <c r="F10" s="31">
        <v>4</v>
      </c>
      <c r="G10" s="31">
        <v>4</v>
      </c>
      <c r="H10" s="31">
        <v>3.5</v>
      </c>
      <c r="I10" s="31">
        <v>4</v>
      </c>
      <c r="J10" s="31">
        <v>3</v>
      </c>
      <c r="K10" s="9">
        <f t="shared" si="0"/>
        <v>3.5714285714285716</v>
      </c>
    </row>
    <row r="11" spans="1:11" ht="26.25" customHeight="1">
      <c r="A11" s="7" t="s">
        <v>10</v>
      </c>
      <c r="B11" s="31">
        <v>2.5</v>
      </c>
      <c r="C11" s="31">
        <v>3</v>
      </c>
      <c r="D11" s="31">
        <v>3.5</v>
      </c>
      <c r="E11" s="31">
        <v>3</v>
      </c>
      <c r="F11" s="31">
        <v>4</v>
      </c>
      <c r="G11" s="31">
        <v>4</v>
      </c>
      <c r="H11" s="31">
        <v>3.5</v>
      </c>
      <c r="I11" s="31">
        <v>4</v>
      </c>
      <c r="J11" s="31">
        <v>3</v>
      </c>
      <c r="K11" s="9">
        <f t="shared" si="0"/>
        <v>3.4285714285714284</v>
      </c>
    </row>
    <row r="12" spans="1:12" ht="22.5" customHeight="1">
      <c r="A12" s="3" t="s">
        <v>3</v>
      </c>
      <c r="B12" s="10">
        <f aca="true" t="shared" si="1" ref="B12:K12">SUM(B5:B11)</f>
        <v>37.5</v>
      </c>
      <c r="C12" s="10">
        <f t="shared" si="1"/>
        <v>36</v>
      </c>
      <c r="D12" s="10">
        <f t="shared" si="1"/>
        <v>53.5</v>
      </c>
      <c r="E12" s="10">
        <f t="shared" si="1"/>
        <v>49.5</v>
      </c>
      <c r="F12" s="10">
        <f t="shared" si="1"/>
        <v>55</v>
      </c>
      <c r="G12" s="10">
        <f t="shared" si="1"/>
        <v>50</v>
      </c>
      <c r="H12" s="10">
        <f t="shared" si="1"/>
        <v>45</v>
      </c>
      <c r="I12" s="10">
        <f t="shared" si="1"/>
        <v>51</v>
      </c>
      <c r="J12" s="10">
        <f t="shared" si="1"/>
        <v>48</v>
      </c>
      <c r="K12" s="11">
        <f t="shared" si="1"/>
        <v>47.57142857142858</v>
      </c>
      <c r="L12" s="14">
        <f>SUM(B12:J12)</f>
        <v>425.5</v>
      </c>
    </row>
    <row r="13" spans="1:11" ht="36.75" customHeight="1">
      <c r="A13" s="5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6" spans="1:1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КЪСОМЕТРАЖЕН ДЕБЮТЕН ИГРАЛЕН ФИЛМ:</oddHead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6" t="s">
        <v>30</v>
      </c>
      <c r="B1" s="25" t="s">
        <v>31</v>
      </c>
      <c r="C1" s="26"/>
      <c r="D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33"/>
    </row>
    <row r="5" spans="1:11" ht="26.25" customHeight="1">
      <c r="A5" s="6" t="s">
        <v>4</v>
      </c>
      <c r="B5" s="30">
        <v>7</v>
      </c>
      <c r="C5" s="30">
        <v>6</v>
      </c>
      <c r="D5" s="30">
        <v>7</v>
      </c>
      <c r="E5" s="30">
        <v>8</v>
      </c>
      <c r="F5" s="30">
        <v>8</v>
      </c>
      <c r="G5" s="30">
        <v>8</v>
      </c>
      <c r="H5" s="30">
        <v>6</v>
      </c>
      <c r="I5" s="30">
        <v>8</v>
      </c>
      <c r="J5" s="30">
        <v>9</v>
      </c>
      <c r="K5" s="8">
        <f>(SUM(B5:J5)-MAX(B5:J5)-MIN(B5:J5))/7</f>
        <v>7.428571428571429</v>
      </c>
    </row>
    <row r="6" spans="1:11" ht="26.25" customHeight="1">
      <c r="A6" s="7" t="s">
        <v>5</v>
      </c>
      <c r="B6" s="31">
        <v>7</v>
      </c>
      <c r="C6" s="31">
        <v>6</v>
      </c>
      <c r="D6" s="31">
        <v>10</v>
      </c>
      <c r="E6" s="31">
        <v>7</v>
      </c>
      <c r="F6" s="31">
        <v>8</v>
      </c>
      <c r="G6" s="31">
        <v>7</v>
      </c>
      <c r="H6" s="31">
        <v>6</v>
      </c>
      <c r="I6" s="31">
        <v>9</v>
      </c>
      <c r="J6" s="31">
        <v>8</v>
      </c>
      <c r="K6" s="9">
        <f aca="true" t="shared" si="0" ref="K6:K11">(SUM(B6:J6)-MAX(B6:J6)-MIN(B6:J6))/7</f>
        <v>7.428571428571429</v>
      </c>
    </row>
    <row r="7" spans="1:11" ht="26.25" customHeight="1">
      <c r="A7" s="7" t="s">
        <v>6</v>
      </c>
      <c r="B7" s="31">
        <v>7</v>
      </c>
      <c r="C7" s="31">
        <v>6</v>
      </c>
      <c r="D7" s="31">
        <v>8</v>
      </c>
      <c r="E7" s="31">
        <v>7</v>
      </c>
      <c r="F7" s="31">
        <v>10</v>
      </c>
      <c r="G7" s="31">
        <v>8</v>
      </c>
      <c r="H7" s="31">
        <v>7</v>
      </c>
      <c r="I7" s="31">
        <v>8</v>
      </c>
      <c r="J7" s="31">
        <v>8</v>
      </c>
      <c r="K7" s="9">
        <f t="shared" si="0"/>
        <v>7.571428571428571</v>
      </c>
    </row>
    <row r="8" spans="1:11" ht="26.25" customHeight="1">
      <c r="A8" s="7" t="s">
        <v>7</v>
      </c>
      <c r="B8" s="31">
        <v>8</v>
      </c>
      <c r="C8" s="31">
        <v>6</v>
      </c>
      <c r="D8" s="31">
        <v>10</v>
      </c>
      <c r="E8" s="31">
        <v>8</v>
      </c>
      <c r="F8" s="31">
        <v>10</v>
      </c>
      <c r="G8" s="31">
        <v>8</v>
      </c>
      <c r="H8" s="31">
        <v>6</v>
      </c>
      <c r="I8" s="31">
        <v>10</v>
      </c>
      <c r="J8" s="31">
        <v>8</v>
      </c>
      <c r="K8" s="9">
        <f t="shared" si="0"/>
        <v>8.285714285714286</v>
      </c>
    </row>
    <row r="9" spans="1:11" ht="26.25" customHeight="1">
      <c r="A9" s="7" t="s">
        <v>8</v>
      </c>
      <c r="B9" s="31">
        <v>8</v>
      </c>
      <c r="C9" s="31">
        <v>6</v>
      </c>
      <c r="D9" s="31">
        <v>10</v>
      </c>
      <c r="E9" s="31">
        <v>6</v>
      </c>
      <c r="F9" s="31">
        <v>10</v>
      </c>
      <c r="G9" s="31">
        <v>9</v>
      </c>
      <c r="H9" s="31">
        <v>7</v>
      </c>
      <c r="I9" s="31">
        <v>9</v>
      </c>
      <c r="J9" s="31">
        <v>8</v>
      </c>
      <c r="K9" s="9">
        <f t="shared" si="0"/>
        <v>8.142857142857142</v>
      </c>
    </row>
    <row r="10" spans="1:11" ht="26.25" customHeight="1">
      <c r="A10" s="7" t="s">
        <v>9</v>
      </c>
      <c r="B10" s="31">
        <v>3</v>
      </c>
      <c r="C10" s="31">
        <v>3</v>
      </c>
      <c r="D10" s="31">
        <v>3</v>
      </c>
      <c r="E10" s="31">
        <v>2.5</v>
      </c>
      <c r="F10" s="31">
        <v>4</v>
      </c>
      <c r="G10" s="31">
        <v>4</v>
      </c>
      <c r="H10" s="31">
        <v>3</v>
      </c>
      <c r="I10" s="31">
        <v>4</v>
      </c>
      <c r="J10" s="31">
        <v>3</v>
      </c>
      <c r="K10" s="9">
        <f t="shared" si="0"/>
        <v>3.2857142857142856</v>
      </c>
    </row>
    <row r="11" spans="1:11" ht="26.25" customHeight="1">
      <c r="A11" s="7" t="s">
        <v>10</v>
      </c>
      <c r="B11" s="31">
        <v>3</v>
      </c>
      <c r="C11" s="31">
        <v>3</v>
      </c>
      <c r="D11" s="31">
        <v>3</v>
      </c>
      <c r="E11" s="31">
        <v>3</v>
      </c>
      <c r="F11" s="31">
        <v>4</v>
      </c>
      <c r="G11" s="31">
        <v>4</v>
      </c>
      <c r="H11" s="31">
        <v>3</v>
      </c>
      <c r="I11" s="31">
        <v>3.5</v>
      </c>
      <c r="J11" s="31">
        <v>3</v>
      </c>
      <c r="K11" s="9">
        <f t="shared" si="0"/>
        <v>3.2142857142857144</v>
      </c>
    </row>
    <row r="12" spans="1:12" ht="22.5" customHeight="1">
      <c r="A12" s="3" t="s">
        <v>3</v>
      </c>
      <c r="B12" s="10">
        <f aca="true" t="shared" si="1" ref="B12:K12">SUM(B5:B11)</f>
        <v>43</v>
      </c>
      <c r="C12" s="10">
        <f t="shared" si="1"/>
        <v>36</v>
      </c>
      <c r="D12" s="10">
        <f t="shared" si="1"/>
        <v>51</v>
      </c>
      <c r="E12" s="10">
        <f t="shared" si="1"/>
        <v>41.5</v>
      </c>
      <c r="F12" s="10">
        <f t="shared" si="1"/>
        <v>54</v>
      </c>
      <c r="G12" s="10">
        <f t="shared" si="1"/>
        <v>48</v>
      </c>
      <c r="H12" s="10">
        <f t="shared" si="1"/>
        <v>38</v>
      </c>
      <c r="I12" s="10">
        <f t="shared" si="1"/>
        <v>51.5</v>
      </c>
      <c r="J12" s="10">
        <f t="shared" si="1"/>
        <v>47</v>
      </c>
      <c r="K12" s="11">
        <f t="shared" si="1"/>
        <v>45.35714285714286</v>
      </c>
      <c r="L12" s="14">
        <f>SUM(B12:J12)</f>
        <v>410</v>
      </c>
    </row>
    <row r="13" spans="1:11" ht="36.75" customHeight="1">
      <c r="A13" s="5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6" spans="1:1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КЪСОМЕТРАЖЕН ДЕБЮТЕН ИГРАЛЕН ФИЛМ:
 &amp;R&amp;8
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2015-05-26T09:19:50Z</cp:lastPrinted>
  <dcterms:created xsi:type="dcterms:W3CDTF">2008-03-09T13:52:48Z</dcterms:created>
  <dcterms:modified xsi:type="dcterms:W3CDTF">2015-05-29T08:17:53Z</dcterms:modified>
  <cp:category/>
  <cp:version/>
  <cp:contentType/>
  <cp:contentStatus/>
</cp:coreProperties>
</file>