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015" windowHeight="7680" tabRatio="702" activeTab="0"/>
  </bookViews>
  <sheets>
    <sheet name="ObobshteniKarti" sheetId="1" r:id="rId1"/>
    <sheet name="01" sheetId="2" r:id="rId2"/>
  </sheets>
  <definedNames>
    <definedName name="_xlnm.Print_Titles" localSheetId="1">'01'!$3:$3</definedName>
  </definedNames>
  <calcPr fullCalcOnLoad="1"/>
</workbook>
</file>

<file path=xl/sharedStrings.xml><?xml version="1.0" encoding="utf-8"?>
<sst xmlns="http://schemas.openxmlformats.org/spreadsheetml/2006/main" count="38" uniqueCount="38">
  <si>
    <t>средна оценка</t>
  </si>
  <si>
    <t>критерии</t>
  </si>
  <si>
    <t>Обща оценка:</t>
  </si>
  <si>
    <r>
      <t xml:space="preserve">чл.27, ал.1, т.1  - драматургична структура </t>
    </r>
    <r>
      <rPr>
        <b/>
        <sz val="10"/>
        <rFont val="Times New Roman"/>
        <family val="1"/>
      </rPr>
      <t>(10)</t>
    </r>
  </si>
  <si>
    <r>
      <t xml:space="preserve">чл.27, ал.1, т.2 - зрителски потенциал </t>
    </r>
    <r>
      <rPr>
        <b/>
        <sz val="10"/>
        <rFont val="Times New Roman"/>
        <family val="1"/>
      </rPr>
      <t>(4)</t>
    </r>
  </si>
  <si>
    <r>
      <t xml:space="preserve">чл.27, ал.1, т.5 - професионален опит на продуцента </t>
    </r>
    <r>
      <rPr>
        <b/>
        <sz val="10"/>
        <rFont val="Times New Roman"/>
        <family val="1"/>
      </rPr>
      <t>(3)</t>
    </r>
  </si>
  <si>
    <r>
      <t xml:space="preserve">чл.27, ал.1, т.5 - професионален опит на режисьора </t>
    </r>
    <r>
      <rPr>
        <b/>
        <sz val="10"/>
        <rFont val="Times New Roman"/>
        <family val="1"/>
      </rPr>
      <t>(5)</t>
    </r>
  </si>
  <si>
    <t>Подписи:</t>
  </si>
  <si>
    <r>
      <t xml:space="preserve">чл.27, ал.1, т.5 - признание на предишни поне две произведения на продуцента от зрителите, на международни фестивали и номинации на професионални сдружения и организации </t>
    </r>
    <r>
      <rPr>
        <b/>
        <sz val="10"/>
        <rFont val="Times New Roman"/>
        <family val="1"/>
      </rPr>
      <t>(5)</t>
    </r>
  </si>
  <si>
    <r>
      <t xml:space="preserve">чл.27, ал.1, т.5 - признание на предишни поне две произведения на режисьора от зрителите, на международни фестивали и номинации на професионални сдружения и организации </t>
    </r>
    <r>
      <rPr>
        <b/>
        <sz val="10"/>
        <rFont val="Times New Roman"/>
        <family val="1"/>
      </rPr>
      <t>(7)</t>
    </r>
  </si>
  <si>
    <t>Проект:</t>
  </si>
  <si>
    <t>Средна оценка</t>
  </si>
  <si>
    <t>Обща оценка</t>
  </si>
  <si>
    <t>№</t>
  </si>
  <si>
    <t>на 1 член</t>
  </si>
  <si>
    <t>на НХК</t>
  </si>
  <si>
    <t>MAX оценка по критерии по чл.27,ал.1:</t>
  </si>
  <si>
    <r>
      <t xml:space="preserve">чл.27, ал.1, т.2 - жанрова и стилистична определеност </t>
    </r>
    <r>
      <rPr>
        <b/>
        <sz val="10"/>
        <rFont val="Times New Roman"/>
        <family val="1"/>
      </rPr>
      <t>(4)</t>
    </r>
  </si>
  <si>
    <r>
      <t xml:space="preserve">чл.27, ал.1, т.1,  - значимост  на темата  </t>
    </r>
    <r>
      <rPr>
        <b/>
        <sz val="10"/>
        <rFont val="Times New Roman"/>
        <family val="1"/>
      </rPr>
      <t>(10)</t>
    </r>
  </si>
  <si>
    <r>
      <t xml:space="preserve">чл.27, ал.1, т.1  - главни герои (драматургично развитие) </t>
    </r>
    <r>
      <rPr>
        <b/>
        <sz val="10"/>
        <rFont val="Times New Roman"/>
        <family val="1"/>
      </rPr>
      <t>(10)</t>
    </r>
  </si>
  <si>
    <r>
      <t xml:space="preserve">чл.27, ал.1, т.1   - предварително проучване </t>
    </r>
    <r>
      <rPr>
        <b/>
        <sz val="10"/>
        <rFont val="Times New Roman"/>
        <family val="1"/>
      </rPr>
      <t>(10)</t>
    </r>
  </si>
  <si>
    <r>
      <t xml:space="preserve">чл.27, ал.1, т.1 - събитийна (календарна) обвързаност </t>
    </r>
    <r>
      <rPr>
        <b/>
        <sz val="10"/>
        <rFont val="Times New Roman"/>
        <family val="1"/>
      </rPr>
      <t>(10)</t>
    </r>
  </si>
  <si>
    <t>Национална худажествена комисия за документално кино</t>
  </si>
  <si>
    <t>...................................................</t>
  </si>
  <si>
    <t>Рег. №</t>
  </si>
  <si>
    <t>Адела Пеева</t>
  </si>
  <si>
    <t>Венец Димитров</t>
  </si>
  <si>
    <t>Екатерина Томова</t>
  </si>
  <si>
    <t>Златимир Коларов</t>
  </si>
  <si>
    <t>Иван Дечев</t>
  </si>
  <si>
    <t>Искра Божинова</t>
  </si>
  <si>
    <t>Красимир Кастелов</t>
  </si>
  <si>
    <t>Марияна Евстатиева</t>
  </si>
  <si>
    <t>Петя Александрова</t>
  </si>
  <si>
    <t>ОБОБЩЕНА ОЦЕНЪЧНА КАРТА НА ПРОЕКТИ ЗА ДОКУМЕНТАЛЕН ФИЛМ / по чл. 31 / :</t>
  </si>
  <si>
    <t>Международни копродукции</t>
  </si>
  <si>
    <t>Мечтата на Николай</t>
  </si>
  <si>
    <t>14Д231/мк</t>
  </si>
</sst>
</file>

<file path=xl/styles.xml><?xml version="1.0" encoding="utf-8"?>
<styleSheet xmlns="http://schemas.openxmlformats.org/spreadsheetml/2006/main">
  <numFmts count="3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"/>
    <numFmt numFmtId="188" formatCode="#,##0.000"/>
  </numFmts>
  <fonts count="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All Times New Roman"/>
      <family val="1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182" fontId="4" fillId="0" borderId="6" xfId="0" applyNumberFormat="1" applyFont="1" applyBorder="1" applyAlignment="1">
      <alignment/>
    </xf>
    <xf numFmtId="182" fontId="4" fillId="0" borderId="7" xfId="0" applyNumberFormat="1" applyFont="1" applyBorder="1" applyAlignment="1">
      <alignment/>
    </xf>
    <xf numFmtId="182" fontId="4" fillId="0" borderId="8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  <xf numFmtId="182" fontId="4" fillId="0" borderId="9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horizontal="center" wrapText="1"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9" fontId="1" fillId="0" borderId="10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188" fontId="1" fillId="0" borderId="0" xfId="0" applyNumberFormat="1" applyFont="1" applyAlignment="1">
      <alignment/>
    </xf>
    <xf numFmtId="3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9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9" fontId="2" fillId="0" borderId="10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3" fillId="0" borderId="6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2"/>
  <sheetViews>
    <sheetView tabSelected="1" workbookViewId="0" topLeftCell="A1">
      <selection activeCell="B2" sqref="B2"/>
    </sheetView>
  </sheetViews>
  <sheetFormatPr defaultColWidth="9.140625" defaultRowHeight="12.75"/>
  <cols>
    <col min="1" max="1" width="5.140625" style="17" customWidth="1"/>
    <col min="2" max="2" width="44.28125" style="2" customWidth="1"/>
    <col min="3" max="3" width="12.00390625" style="2" customWidth="1"/>
    <col min="4" max="4" width="12.28125" style="2" customWidth="1"/>
    <col min="5" max="5" width="12.7109375" style="2" customWidth="1"/>
    <col min="6" max="8" width="9.140625" style="2" customWidth="1"/>
    <col min="9" max="9" width="10.421875" style="2" customWidth="1"/>
    <col min="10" max="11" width="9.140625" style="2" customWidth="1"/>
    <col min="12" max="12" width="10.140625" style="2" customWidth="1"/>
    <col min="13" max="16384" width="9.140625" style="2" customWidth="1"/>
  </cols>
  <sheetData>
    <row r="2" ht="12.75">
      <c r="B2" s="2" t="s">
        <v>34</v>
      </c>
    </row>
    <row r="3" ht="12.75">
      <c r="B3" s="2" t="s">
        <v>35</v>
      </c>
    </row>
    <row r="5" spans="1:12" ht="12.75">
      <c r="A5" s="18" t="s">
        <v>13</v>
      </c>
      <c r="B5" s="18" t="s">
        <v>10</v>
      </c>
      <c r="C5" s="18" t="s">
        <v>24</v>
      </c>
      <c r="D5" s="18" t="s">
        <v>12</v>
      </c>
      <c r="E5" s="18" t="s">
        <v>11</v>
      </c>
      <c r="F5" s="19">
        <v>0.5</v>
      </c>
      <c r="G5" s="33">
        <v>0.7</v>
      </c>
      <c r="H5" s="25"/>
      <c r="I5" s="25"/>
      <c r="J5" s="25"/>
      <c r="K5" s="26"/>
      <c r="L5" s="37"/>
    </row>
    <row r="6" ht="12.75">
      <c r="I6" s="38"/>
    </row>
    <row r="7" spans="1:12" ht="14.25">
      <c r="A7" s="17">
        <v>1</v>
      </c>
      <c r="B7" s="35" t="str">
        <f>'01'!A1</f>
        <v>Мечтата на Николай</v>
      </c>
      <c r="C7" s="35" t="str">
        <f>'01'!B1</f>
        <v>14Д231/мк</v>
      </c>
      <c r="D7" s="20">
        <f>SUM('01'!$B$16:$J$16)</f>
        <v>642</v>
      </c>
      <c r="E7" s="20">
        <f>'01'!$K$16</f>
        <v>72.57142857142857</v>
      </c>
      <c r="F7" s="24"/>
      <c r="G7" s="23"/>
      <c r="H7" s="27"/>
      <c r="I7" s="27"/>
      <c r="J7" s="27"/>
      <c r="K7" s="28"/>
      <c r="L7" s="38"/>
    </row>
    <row r="8" spans="4:7" ht="12.75">
      <c r="D8" s="20"/>
      <c r="E8" s="21"/>
      <c r="F8" s="24"/>
      <c r="G8" s="23"/>
    </row>
    <row r="9" spans="2:7" ht="12.75">
      <c r="B9" s="2" t="s">
        <v>23</v>
      </c>
      <c r="D9" s="20"/>
      <c r="E9" s="21"/>
      <c r="F9" s="24"/>
      <c r="G9" s="23"/>
    </row>
    <row r="10" spans="2:3" ht="12.75">
      <c r="B10" s="22" t="s">
        <v>16</v>
      </c>
      <c r="C10" s="22"/>
    </row>
    <row r="11" spans="2:7" ht="12.75">
      <c r="B11" s="32">
        <f>10+10+10+10+10+4+4+3+5+5+7</f>
        <v>78</v>
      </c>
      <c r="C11" s="2" t="s">
        <v>14</v>
      </c>
      <c r="F11" s="2">
        <f>78*0.5</f>
        <v>39</v>
      </c>
      <c r="G11" s="34">
        <f>78*70%</f>
        <v>54.599999999999994</v>
      </c>
    </row>
    <row r="12" spans="2:7" ht="12.75">
      <c r="B12" s="32">
        <f>B11*9</f>
        <v>702</v>
      </c>
      <c r="C12" s="2" t="s">
        <v>15</v>
      </c>
      <c r="F12" s="32">
        <f>702*0.5</f>
        <v>351</v>
      </c>
      <c r="G12" s="23">
        <f>702*70%</f>
        <v>491.4</v>
      </c>
    </row>
  </sheetData>
  <sheetProtection password="CA9C" sheet="1" objects="1" scenarios="1"/>
  <printOptions gridLines="1"/>
  <pageMargins left="0.5511811023622047" right="0.35433070866141736" top="0.66" bottom="0.51" header="0.3" footer="0.24"/>
  <pageSetup horizontalDpi="600" verticalDpi="600" orientation="landscape" paperSize="9" scale="90" r:id="rId1"/>
  <headerFooter alignWithMargins="0">
    <oddHeader>&amp;L&amp;A&amp;C&amp;F&amp;R&amp;D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view="pageBreakPreview" zoomScaleNormal="70" zoomScaleSheetLayoutView="100" workbookViewId="0" topLeftCell="A1">
      <selection activeCell="A1" sqref="A1"/>
    </sheetView>
  </sheetViews>
  <sheetFormatPr defaultColWidth="9.140625" defaultRowHeight="12.75"/>
  <cols>
    <col min="1" max="1" width="26.7109375" style="4" customWidth="1"/>
    <col min="2" max="5" width="12.00390625" style="2" customWidth="1"/>
    <col min="6" max="6" width="13.421875" style="2" customWidth="1"/>
    <col min="7" max="9" width="12.00390625" style="2" customWidth="1"/>
    <col min="10" max="10" width="12.57421875" style="2" customWidth="1"/>
    <col min="11" max="11" width="12.00390625" style="2" customWidth="1"/>
  </cols>
  <sheetData>
    <row r="1" spans="1:4" ht="12.75" customHeight="1">
      <c r="A1" s="35" t="s">
        <v>36</v>
      </c>
      <c r="B1" s="36" t="s">
        <v>37</v>
      </c>
      <c r="D1" s="36"/>
    </row>
    <row r="2" ht="12.75">
      <c r="A2" s="1"/>
    </row>
    <row r="3" spans="1:11" ht="12.75">
      <c r="A3" s="41" t="s">
        <v>1</v>
      </c>
      <c r="B3" s="42" t="s">
        <v>22</v>
      </c>
      <c r="C3" s="42"/>
      <c r="D3" s="42"/>
      <c r="E3" s="42"/>
      <c r="F3" s="42"/>
      <c r="G3" s="42"/>
      <c r="H3" s="42"/>
      <c r="I3" s="42"/>
      <c r="J3" s="42"/>
      <c r="K3" s="39" t="s">
        <v>0</v>
      </c>
    </row>
    <row r="4" spans="1:11" ht="27" customHeight="1">
      <c r="A4" s="41"/>
      <c r="B4" s="15" t="s">
        <v>25</v>
      </c>
      <c r="C4" s="15" t="s">
        <v>26</v>
      </c>
      <c r="D4" s="15" t="s">
        <v>27</v>
      </c>
      <c r="E4" s="15" t="s">
        <v>28</v>
      </c>
      <c r="F4" s="15" t="s">
        <v>29</v>
      </c>
      <c r="G4" s="15" t="s">
        <v>30</v>
      </c>
      <c r="H4" s="15" t="s">
        <v>31</v>
      </c>
      <c r="I4" s="15" t="s">
        <v>32</v>
      </c>
      <c r="J4" s="15" t="s">
        <v>33</v>
      </c>
      <c r="K4" s="40"/>
    </row>
    <row r="5" spans="1:11" ht="26.25" customHeight="1">
      <c r="A5" s="6" t="s">
        <v>18</v>
      </c>
      <c r="B5" s="43">
        <v>10</v>
      </c>
      <c r="C5" s="43">
        <v>10</v>
      </c>
      <c r="D5" s="43">
        <v>10</v>
      </c>
      <c r="E5" s="43">
        <v>10</v>
      </c>
      <c r="F5" s="43">
        <v>9</v>
      </c>
      <c r="G5" s="43">
        <v>10</v>
      </c>
      <c r="H5" s="43">
        <v>10</v>
      </c>
      <c r="I5" s="43">
        <v>8</v>
      </c>
      <c r="J5" s="43">
        <v>9</v>
      </c>
      <c r="K5" s="9">
        <f>(SUM(B5:J5)-MAX(B5:J5)-MIN(B5:J5))/7</f>
        <v>9.714285714285714</v>
      </c>
    </row>
    <row r="6" spans="1:11" ht="26.25" customHeight="1">
      <c r="A6" s="7" t="s">
        <v>3</v>
      </c>
      <c r="B6" s="44">
        <v>9</v>
      </c>
      <c r="C6" s="44">
        <v>10</v>
      </c>
      <c r="D6" s="44">
        <v>10</v>
      </c>
      <c r="E6" s="44">
        <v>9</v>
      </c>
      <c r="F6" s="44">
        <v>7</v>
      </c>
      <c r="G6" s="44">
        <v>10</v>
      </c>
      <c r="H6" s="44">
        <v>10</v>
      </c>
      <c r="I6" s="44">
        <v>8</v>
      </c>
      <c r="J6" s="44">
        <v>9</v>
      </c>
      <c r="K6" s="10">
        <f aca="true" t="shared" si="0" ref="K6:K15">(SUM(B6:J6)-MAX(B6:J6)-MIN(B6:J6))/7</f>
        <v>9.285714285714286</v>
      </c>
    </row>
    <row r="7" spans="1:11" ht="26.25" customHeight="1">
      <c r="A7" s="7" t="s">
        <v>19</v>
      </c>
      <c r="B7" s="44">
        <v>9</v>
      </c>
      <c r="C7" s="44">
        <v>10</v>
      </c>
      <c r="D7" s="44">
        <v>10</v>
      </c>
      <c r="E7" s="44">
        <v>10</v>
      </c>
      <c r="F7" s="44">
        <v>8</v>
      </c>
      <c r="G7" s="44">
        <v>8</v>
      </c>
      <c r="H7" s="44">
        <v>10</v>
      </c>
      <c r="I7" s="44">
        <v>8</v>
      </c>
      <c r="J7" s="44">
        <v>9</v>
      </c>
      <c r="K7" s="10">
        <f>(SUM(B7:J7)-MAX(B7:J7)-MIN(B7:J7))/7</f>
        <v>9.142857142857142</v>
      </c>
    </row>
    <row r="8" spans="1:11" ht="26.25" customHeight="1">
      <c r="A8" s="7" t="s">
        <v>20</v>
      </c>
      <c r="B8" s="44">
        <v>10</v>
      </c>
      <c r="C8" s="44">
        <v>10</v>
      </c>
      <c r="D8" s="44">
        <v>10</v>
      </c>
      <c r="E8" s="44">
        <v>10</v>
      </c>
      <c r="F8" s="44">
        <v>8</v>
      </c>
      <c r="G8" s="44">
        <v>10</v>
      </c>
      <c r="H8" s="44">
        <v>10</v>
      </c>
      <c r="I8" s="44">
        <v>8</v>
      </c>
      <c r="J8" s="44">
        <v>10</v>
      </c>
      <c r="K8" s="10">
        <f t="shared" si="0"/>
        <v>9.714285714285714</v>
      </c>
    </row>
    <row r="9" spans="1:11" ht="26.25" customHeight="1">
      <c r="A9" s="7" t="s">
        <v>21</v>
      </c>
      <c r="B9" s="44">
        <v>9</v>
      </c>
      <c r="C9" s="44">
        <v>10</v>
      </c>
      <c r="D9" s="44">
        <v>10</v>
      </c>
      <c r="E9" s="44">
        <v>10</v>
      </c>
      <c r="F9" s="44">
        <v>6</v>
      </c>
      <c r="G9" s="44">
        <v>10</v>
      </c>
      <c r="H9" s="44">
        <v>10</v>
      </c>
      <c r="I9" s="44">
        <v>10</v>
      </c>
      <c r="J9" s="44">
        <v>9</v>
      </c>
      <c r="K9" s="10">
        <f t="shared" si="0"/>
        <v>9.714285714285714</v>
      </c>
    </row>
    <row r="10" spans="1:11" ht="26.25" customHeight="1">
      <c r="A10" s="7" t="s">
        <v>17</v>
      </c>
      <c r="B10" s="44">
        <v>3</v>
      </c>
      <c r="C10" s="44">
        <v>4</v>
      </c>
      <c r="D10" s="44">
        <v>4</v>
      </c>
      <c r="E10" s="44">
        <v>4</v>
      </c>
      <c r="F10" s="44">
        <v>4</v>
      </c>
      <c r="G10" s="44">
        <v>3.5</v>
      </c>
      <c r="H10" s="44">
        <v>4</v>
      </c>
      <c r="I10" s="44">
        <v>4</v>
      </c>
      <c r="J10" s="44">
        <v>3.5</v>
      </c>
      <c r="K10" s="10">
        <f t="shared" si="0"/>
        <v>3.857142857142857</v>
      </c>
    </row>
    <row r="11" spans="1:11" ht="26.25" customHeight="1">
      <c r="A11" s="7" t="s">
        <v>4</v>
      </c>
      <c r="B11" s="44">
        <v>3.5</v>
      </c>
      <c r="C11" s="44">
        <v>4</v>
      </c>
      <c r="D11" s="44">
        <v>4</v>
      </c>
      <c r="E11" s="44">
        <v>4</v>
      </c>
      <c r="F11" s="44">
        <v>3</v>
      </c>
      <c r="G11" s="44">
        <v>3.5</v>
      </c>
      <c r="H11" s="44">
        <v>4</v>
      </c>
      <c r="I11" s="44">
        <v>3.5</v>
      </c>
      <c r="J11" s="44">
        <v>3.5</v>
      </c>
      <c r="K11" s="10">
        <f t="shared" si="0"/>
        <v>3.7142857142857144</v>
      </c>
    </row>
    <row r="12" spans="1:11" ht="26.25" customHeight="1">
      <c r="A12" s="7" t="s">
        <v>5</v>
      </c>
      <c r="B12" s="44">
        <v>3</v>
      </c>
      <c r="C12" s="44">
        <v>3</v>
      </c>
      <c r="D12" s="44">
        <v>3</v>
      </c>
      <c r="E12" s="44">
        <v>3</v>
      </c>
      <c r="F12" s="44">
        <v>3</v>
      </c>
      <c r="G12" s="44">
        <v>3</v>
      </c>
      <c r="H12" s="44">
        <v>3</v>
      </c>
      <c r="I12" s="44">
        <v>3</v>
      </c>
      <c r="J12" s="44">
        <v>2.5</v>
      </c>
      <c r="K12" s="10">
        <f t="shared" si="0"/>
        <v>3</v>
      </c>
    </row>
    <row r="13" spans="1:11" ht="26.25" customHeight="1">
      <c r="A13" s="7" t="s">
        <v>6</v>
      </c>
      <c r="B13" s="44">
        <v>4</v>
      </c>
      <c r="C13" s="44">
        <v>5</v>
      </c>
      <c r="D13" s="44">
        <v>5</v>
      </c>
      <c r="E13" s="44">
        <v>5</v>
      </c>
      <c r="F13" s="44">
        <v>4</v>
      </c>
      <c r="G13" s="44">
        <v>3</v>
      </c>
      <c r="H13" s="44">
        <v>4</v>
      </c>
      <c r="I13" s="44">
        <v>4</v>
      </c>
      <c r="J13" s="44">
        <v>3</v>
      </c>
      <c r="K13" s="10">
        <f t="shared" si="0"/>
        <v>4.142857142857143</v>
      </c>
    </row>
    <row r="14" spans="1:11" ht="90">
      <c r="A14" s="7" t="s">
        <v>8</v>
      </c>
      <c r="B14" s="44">
        <v>5</v>
      </c>
      <c r="C14" s="44">
        <v>5</v>
      </c>
      <c r="D14" s="44">
        <v>5</v>
      </c>
      <c r="E14" s="44">
        <v>5</v>
      </c>
      <c r="F14" s="44">
        <v>5</v>
      </c>
      <c r="G14" s="44">
        <v>5</v>
      </c>
      <c r="H14" s="44">
        <v>5</v>
      </c>
      <c r="I14" s="44">
        <v>5</v>
      </c>
      <c r="J14" s="44">
        <v>4.5</v>
      </c>
      <c r="K14" s="10">
        <f t="shared" si="0"/>
        <v>5</v>
      </c>
    </row>
    <row r="15" spans="1:11" ht="90">
      <c r="A15" s="8" t="s">
        <v>9</v>
      </c>
      <c r="B15" s="45">
        <v>4.5</v>
      </c>
      <c r="C15" s="45">
        <v>7</v>
      </c>
      <c r="D15" s="45">
        <v>5</v>
      </c>
      <c r="E15" s="45">
        <v>7</v>
      </c>
      <c r="F15" s="45">
        <v>6</v>
      </c>
      <c r="G15" s="45">
        <v>4</v>
      </c>
      <c r="H15" s="45">
        <v>5</v>
      </c>
      <c r="I15" s="45">
        <v>5.5</v>
      </c>
      <c r="J15" s="46">
        <v>3</v>
      </c>
      <c r="K15" s="11">
        <f t="shared" si="0"/>
        <v>5.285714285714286</v>
      </c>
    </row>
    <row r="16" spans="1:12" ht="22.5" customHeight="1">
      <c r="A16" s="3" t="s">
        <v>2</v>
      </c>
      <c r="B16" s="12">
        <f>SUM(B5:B15)</f>
        <v>70</v>
      </c>
      <c r="C16" s="12">
        <f aca="true" t="shared" si="1" ref="C16:J16">SUM(C5:C15)</f>
        <v>78</v>
      </c>
      <c r="D16" s="12">
        <f t="shared" si="1"/>
        <v>76</v>
      </c>
      <c r="E16" s="12">
        <f t="shared" si="1"/>
        <v>77</v>
      </c>
      <c r="F16" s="12">
        <f t="shared" si="1"/>
        <v>63</v>
      </c>
      <c r="G16" s="12">
        <f t="shared" si="1"/>
        <v>70</v>
      </c>
      <c r="H16" s="12">
        <f t="shared" si="1"/>
        <v>75</v>
      </c>
      <c r="I16" s="12">
        <f t="shared" si="1"/>
        <v>67</v>
      </c>
      <c r="J16" s="12">
        <f t="shared" si="1"/>
        <v>66</v>
      </c>
      <c r="K16" s="13">
        <f>SUM(K5:K15)</f>
        <v>72.57142857142857</v>
      </c>
      <c r="L16" s="16">
        <f>SUM(B16:J16)</f>
        <v>642</v>
      </c>
    </row>
    <row r="17" spans="1:11" ht="36.75" customHeight="1">
      <c r="A17" s="5" t="s">
        <v>7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20" spans="1:11" s="31" customFormat="1" ht="12.75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0"/>
    </row>
    <row r="21" spans="1:11" s="31" customFormat="1" ht="12.75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</row>
  </sheetData>
  <sheetProtection password="CA9C" sheet="1" objects="1" scenarios="1"/>
  <mergeCells count="3">
    <mergeCell ref="K3:K4"/>
    <mergeCell ref="A3:A4"/>
    <mergeCell ref="B3:J3"/>
  </mergeCells>
  <printOptions horizontalCentered="1"/>
  <pageMargins left="0.5511811023622047" right="0.2362204724409449" top="0.4724409448818898" bottom="0.2755905511811024" header="0.2362204724409449" footer="0.1968503937007874"/>
  <pageSetup horizontalDpi="600" verticalDpi="600" orientation="landscape" paperSize="9" scale="89" r:id="rId1"/>
  <headerFooter alignWithMargins="0">
    <oddHeader>&amp;LОБОБЩЕНА ОЦЕНЪЧНА КАРТА НА ПРОЕКТ ЗА ДОКУМЕНТАЛЕН ФИЛМ:
 &amp;R&amp;8
</oddHeader>
  </headerFooter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Geopoly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NFC</dc:creator>
  <cp:keywords/>
  <dc:description/>
  <cp:lastModifiedBy>Acer</cp:lastModifiedBy>
  <cp:lastPrinted>2014-10-29T13:32:04Z</cp:lastPrinted>
  <dcterms:created xsi:type="dcterms:W3CDTF">2008-03-09T13:52:48Z</dcterms:created>
  <dcterms:modified xsi:type="dcterms:W3CDTF">2014-11-25T10:31:09Z</dcterms:modified>
  <cp:category/>
  <cp:version/>
  <cp:contentType/>
  <cp:contentStatus/>
</cp:coreProperties>
</file>