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</sheets>
  <definedNames>
    <definedName name="_xlnm.Print_Titles" localSheetId="2">'02'!$3:$3</definedName>
  </definedNames>
  <calcPr fullCalcOnLoad="1"/>
</workbook>
</file>

<file path=xl/sharedStrings.xml><?xml version="1.0" encoding="utf-8"?>
<sst xmlns="http://schemas.openxmlformats.org/spreadsheetml/2006/main" count="48" uniqueCount="35">
  <si>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</si>
  <si>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</si>
  <si>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</si>
  <si>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</si>
  <si>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</si>
  <si>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</si>
  <si>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</si>
  <si>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</si>
  <si>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</si>
  <si>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</si>
  <si>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</si>
  <si>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</si>
  <si>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</si>
  <si>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t>Национална худажествена комисия за анимационно кино</t>
  </si>
  <si>
    <r>
      <t xml:space="preserve">чл.27, ал.1, т.1,  - значимост и трактовка на темата  </t>
    </r>
    <r>
      <rPr>
        <b/>
        <sz val="10"/>
        <rFont val="Times New Roman"/>
        <family val="1"/>
      </rPr>
      <t>(10)</t>
    </r>
  </si>
  <si>
    <r>
      <t xml:space="preserve">чл.27, ал.1, т.1  - герои и декори (изобразително решение) </t>
    </r>
    <r>
      <rPr>
        <b/>
        <sz val="10"/>
        <rFont val="Times New Roman"/>
        <family val="1"/>
      </rPr>
      <t>(10)</t>
    </r>
  </si>
  <si>
    <r>
      <t xml:space="preserve">чл.27, ал.1, т.1   - анимационна технология </t>
    </r>
    <r>
      <rPr>
        <b/>
        <sz val="10"/>
        <rFont val="Times New Roman"/>
        <family val="1"/>
      </rPr>
      <t>(4)</t>
    </r>
  </si>
  <si>
    <r>
      <t xml:space="preserve">чл.27, ал.1, т.1 - оригиналност на сюжета </t>
    </r>
    <r>
      <rPr>
        <b/>
        <sz val="10"/>
        <rFont val="Times New Roman"/>
        <family val="1"/>
      </rPr>
      <t>(6)</t>
    </r>
  </si>
  <si>
    <r>
      <t xml:space="preserve">чл.27, ал.1, т.2 - анимиране на движението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</si>
  <si>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</si>
  <si>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t>Рег. №</t>
  </si>
  <si>
    <t>ОБОБЩЕНА ОЦЕНЪЧНА КАРТА НА ПРОЕКТИ ЗА ДЕБЮТЕН АНИМАЦИОНЕН ФИЛМ:</t>
  </si>
  <si>
    <t>Момчето и дървото</t>
  </si>
  <si>
    <t>14А012/д</t>
  </si>
  <si>
    <t>Драконови мерки</t>
  </si>
  <si>
    <t>14А042/д</t>
  </si>
  <si>
    <t>Виктор Самуилов</t>
  </si>
  <si>
    <t>Биляна Иванова</t>
  </si>
  <si>
    <t>Деян Статулов</t>
  </si>
  <si>
    <t>Иван Попов</t>
  </si>
  <si>
    <t>Невелина Попова</t>
  </si>
  <si>
    <t>Пенчо Кунчев</t>
  </si>
  <si>
    <t>Радостина Нейкова</t>
  </si>
  <si>
    <t>Цветомира Николова</t>
  </si>
  <si>
    <t>Ценка Коюмджиева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</si>
</sst>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ll 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182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9.57421875" style="2" customWidth="1"/>
    <col min="3" max="3" width="11.00390625" style="2" customWidth="1"/>
    <col min="4" max="4" width="11.8515625" style="2" customWidth="1"/>
    <col min="5" max="5" width="12.57421875" style="2" customWidth="1"/>
    <col min="6" max="16384" width="9.140625" style="2" customWidth="1"/>
  </cols>
  <sheetData>
    <row r="2" ht="12.75">
      <c r="B2" s="2" t="s">
        <v>21</v>
      </c>
    </row>
    <row r="5" spans="1:7" ht="12.75">
      <c r="A5" s="18" t="s">
        <v>8</v>
      </c>
      <c r="B5" s="18" t="s">
        <v>5</v>
      </c>
      <c r="C5" s="18" t="s">
        <v>20</v>
      </c>
      <c r="D5" s="18" t="s">
        <v>7</v>
      </c>
      <c r="E5" s="18" t="s">
        <v>6</v>
      </c>
      <c r="F5" s="19">
        <v>0.5</v>
      </c>
      <c r="G5" s="34">
        <v>0.7</v>
      </c>
    </row>
    <row r="7" spans="1:7" s="24" customFormat="1" ht="14.25">
      <c r="A7" s="23">
        <v>1</v>
      </c>
      <c r="B7" s="31" t="str">
        <f>'01'!$A$1</f>
        <v>Драконови мерки</v>
      </c>
      <c r="C7" s="31" t="str">
        <f>'01'!$B$1</f>
        <v>14А042/д</v>
      </c>
      <c r="D7" s="25">
        <f>SUM('01'!$B$13:$J$13)</f>
        <v>455</v>
      </c>
      <c r="E7" s="25">
        <f>'01'!$K$13</f>
        <v>51.285714285714285</v>
      </c>
      <c r="F7" s="26"/>
      <c r="G7" s="27"/>
    </row>
    <row r="8" spans="1:7" s="24" customFormat="1" ht="14.25">
      <c r="A8" s="23">
        <v>2</v>
      </c>
      <c r="B8" s="31" t="str">
        <f>'02'!$A$1</f>
        <v>Момчето и дървото</v>
      </c>
      <c r="C8" s="31" t="str">
        <f>'02'!$B$1</f>
        <v>14А012/д</v>
      </c>
      <c r="D8" s="25">
        <f>SUM('02'!$B$13:$J$13)</f>
        <v>359.5</v>
      </c>
      <c r="E8" s="25">
        <f>'02'!$K$13</f>
        <v>40.714285714285715</v>
      </c>
      <c r="F8" s="26"/>
      <c r="G8" s="27"/>
    </row>
    <row r="10" spans="2:3" ht="12.75">
      <c r="B10" s="21" t="s">
        <v>11</v>
      </c>
      <c r="C10" s="21"/>
    </row>
    <row r="11" spans="3:7" ht="12.75">
      <c r="C11" s="22">
        <v>58</v>
      </c>
      <c r="D11" s="2" t="s">
        <v>9</v>
      </c>
      <c r="F11" s="2">
        <f>58*0.5</f>
        <v>29</v>
      </c>
      <c r="G11" s="33">
        <f>58*70%</f>
        <v>40.599999999999994</v>
      </c>
    </row>
    <row r="12" spans="3:7" ht="12.75">
      <c r="C12" s="22">
        <f>C11*9</f>
        <v>522</v>
      </c>
      <c r="D12" s="2" t="s">
        <v>10</v>
      </c>
      <c r="F12" s="22">
        <f>522*0.5</f>
        <v>261</v>
      </c>
      <c r="G12" s="20">
        <f>522*70%</f>
        <v>365.4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9" width="12.00390625" style="2" customWidth="1"/>
    <col min="10" max="10" width="12.421875" style="2" customWidth="1"/>
    <col min="11" max="11" width="12.00390625" style="2" customWidth="1"/>
  </cols>
  <sheetData>
    <row r="1" spans="1:6" ht="12.75" customHeight="1">
      <c r="A1" s="31" t="s">
        <v>24</v>
      </c>
      <c r="B1" s="32" t="s">
        <v>25</v>
      </c>
      <c r="C1" s="31"/>
      <c r="D1" s="32"/>
      <c r="E1" s="31"/>
      <c r="F1" s="32"/>
    </row>
    <row r="2" ht="12.75">
      <c r="A2" s="1"/>
    </row>
    <row r="3" spans="1:11" ht="12.75">
      <c r="A3" s="38" t="s">
        <v>1</v>
      </c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6" t="s">
        <v>0</v>
      </c>
    </row>
    <row r="4" spans="1:11" ht="27" customHeight="1">
      <c r="A4" s="38"/>
      <c r="B4" s="15" t="str">
        <f>'02'!B4</f>
        <v>Виктор Самуилов</v>
      </c>
      <c r="C4" s="15" t="str">
        <f>'02'!C4</f>
        <v>Биляна Иванова</v>
      </c>
      <c r="D4" s="15" t="str">
        <f>'02'!D4</f>
        <v>Деян Статулов</v>
      </c>
      <c r="E4" s="15" t="str">
        <f>'02'!E4</f>
        <v>Иван Попов</v>
      </c>
      <c r="F4" s="15" t="str">
        <f>'02'!F4</f>
        <v>Невелина Попова</v>
      </c>
      <c r="G4" s="15" t="str">
        <f>'02'!G4</f>
        <v>Пенчо Кунчев</v>
      </c>
      <c r="H4" s="15" t="str">
        <f>'02'!H4</f>
        <v>Радостина Нейкова</v>
      </c>
      <c r="I4" s="15" t="str">
        <f>'02'!I4</f>
        <v>Цветомира Николова</v>
      </c>
      <c r="J4" s="15" t="str">
        <f>'02'!J4</f>
        <v>Ценка Коюмджиева</v>
      </c>
      <c r="K4" s="37"/>
    </row>
    <row r="5" spans="1:11" ht="26.25" customHeight="1">
      <c r="A5" s="6" t="s">
        <v>14</v>
      </c>
      <c r="B5" s="8">
        <v>10</v>
      </c>
      <c r="C5" s="8">
        <v>9</v>
      </c>
      <c r="D5" s="8">
        <v>8</v>
      </c>
      <c r="E5" s="8">
        <v>9</v>
      </c>
      <c r="F5" s="8">
        <v>10</v>
      </c>
      <c r="G5" s="8">
        <v>6</v>
      </c>
      <c r="H5" s="8">
        <v>10</v>
      </c>
      <c r="I5" s="8">
        <v>7</v>
      </c>
      <c r="J5" s="8">
        <v>9</v>
      </c>
      <c r="K5" s="9">
        <f>(SUM(B5:J5)-MAX(B5:J5)-MIN(B5:J5))/7</f>
        <v>8.857142857142858</v>
      </c>
    </row>
    <row r="6" spans="1:11" ht="26.25" customHeight="1">
      <c r="A6" s="7" t="s">
        <v>3</v>
      </c>
      <c r="B6" s="10">
        <v>9</v>
      </c>
      <c r="C6" s="10">
        <v>10</v>
      </c>
      <c r="D6" s="10">
        <v>9</v>
      </c>
      <c r="E6" s="10">
        <v>9</v>
      </c>
      <c r="F6" s="10">
        <v>10</v>
      </c>
      <c r="G6" s="10">
        <v>8</v>
      </c>
      <c r="H6" s="10">
        <v>10</v>
      </c>
      <c r="I6" s="10">
        <v>9</v>
      </c>
      <c r="J6" s="10">
        <v>9</v>
      </c>
      <c r="K6" s="11">
        <f aca="true" t="shared" si="0" ref="K6:K12">(SUM(B6:J6)-MAX(B6:J6)-MIN(B6:J6))/7</f>
        <v>9.285714285714286</v>
      </c>
    </row>
    <row r="7" spans="1:11" ht="26.25" customHeight="1">
      <c r="A7" s="7" t="s">
        <v>15</v>
      </c>
      <c r="B7" s="10">
        <v>9</v>
      </c>
      <c r="C7" s="10">
        <v>8</v>
      </c>
      <c r="D7" s="10">
        <v>7</v>
      </c>
      <c r="E7" s="10">
        <v>8</v>
      </c>
      <c r="F7" s="10">
        <v>10</v>
      </c>
      <c r="G7" s="10">
        <v>6</v>
      </c>
      <c r="H7" s="10">
        <v>10</v>
      </c>
      <c r="I7" s="10">
        <v>8</v>
      </c>
      <c r="J7" s="10">
        <v>8</v>
      </c>
      <c r="K7" s="11">
        <f t="shared" si="0"/>
        <v>8.285714285714286</v>
      </c>
    </row>
    <row r="8" spans="1:11" ht="26.25" customHeight="1">
      <c r="A8" s="7" t="s">
        <v>16</v>
      </c>
      <c r="B8" s="10">
        <v>4</v>
      </c>
      <c r="C8" s="10">
        <v>3.5</v>
      </c>
      <c r="D8" s="10">
        <v>4</v>
      </c>
      <c r="E8" s="10">
        <v>3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1">
        <f t="shared" si="0"/>
        <v>3.9285714285714284</v>
      </c>
    </row>
    <row r="9" spans="1:11" ht="26.25" customHeight="1">
      <c r="A9" s="7" t="s">
        <v>17</v>
      </c>
      <c r="B9" s="10">
        <v>6</v>
      </c>
      <c r="C9" s="10">
        <v>6</v>
      </c>
      <c r="D9" s="10">
        <v>4</v>
      </c>
      <c r="E9" s="10">
        <v>5.5</v>
      </c>
      <c r="F9" s="10">
        <v>6</v>
      </c>
      <c r="G9" s="10">
        <v>3</v>
      </c>
      <c r="H9" s="10">
        <v>6</v>
      </c>
      <c r="I9" s="10">
        <v>5.5</v>
      </c>
      <c r="J9" s="10">
        <v>5.5</v>
      </c>
      <c r="K9" s="11">
        <f t="shared" si="0"/>
        <v>5.5</v>
      </c>
    </row>
    <row r="10" spans="1:11" ht="26.25" customHeight="1">
      <c r="A10" s="7" t="s">
        <v>18</v>
      </c>
      <c r="B10" s="10">
        <v>10</v>
      </c>
      <c r="C10" s="10">
        <v>10</v>
      </c>
      <c r="D10" s="10">
        <v>5</v>
      </c>
      <c r="E10" s="10">
        <v>8</v>
      </c>
      <c r="F10" s="10">
        <v>5</v>
      </c>
      <c r="G10" s="10">
        <v>8</v>
      </c>
      <c r="H10" s="10">
        <v>5</v>
      </c>
      <c r="I10" s="10">
        <v>8</v>
      </c>
      <c r="J10" s="10">
        <v>9</v>
      </c>
      <c r="K10" s="11">
        <f t="shared" si="0"/>
        <v>7.571428571428571</v>
      </c>
    </row>
    <row r="11" spans="1:11" ht="26.25" customHeight="1">
      <c r="A11" s="7" t="s">
        <v>12</v>
      </c>
      <c r="B11" s="10">
        <v>4</v>
      </c>
      <c r="C11" s="10">
        <v>4</v>
      </c>
      <c r="D11" s="10">
        <v>3</v>
      </c>
      <c r="E11" s="10">
        <v>3.5</v>
      </c>
      <c r="F11" s="10">
        <v>4</v>
      </c>
      <c r="G11" s="10">
        <v>4</v>
      </c>
      <c r="H11" s="10">
        <v>4</v>
      </c>
      <c r="I11" s="10">
        <v>4</v>
      </c>
      <c r="J11" s="10">
        <v>3.5</v>
      </c>
      <c r="K11" s="11">
        <f t="shared" si="0"/>
        <v>3.857142857142857</v>
      </c>
    </row>
    <row r="12" spans="1:11" ht="26.25" customHeight="1">
      <c r="A12" s="7" t="s">
        <v>19</v>
      </c>
      <c r="B12" s="10">
        <v>4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1">
        <f t="shared" si="0"/>
        <v>4</v>
      </c>
    </row>
    <row r="13" spans="1:12" ht="22.5" customHeight="1">
      <c r="A13" s="3" t="s">
        <v>2</v>
      </c>
      <c r="B13" s="12">
        <f aca="true" t="shared" si="1" ref="B13:K13">SUM(B5:B12)</f>
        <v>56</v>
      </c>
      <c r="C13" s="12">
        <f t="shared" si="1"/>
        <v>54.5</v>
      </c>
      <c r="D13" s="12">
        <f t="shared" si="1"/>
        <v>44</v>
      </c>
      <c r="E13" s="12">
        <f t="shared" si="1"/>
        <v>50</v>
      </c>
      <c r="F13" s="12">
        <f t="shared" si="1"/>
        <v>53</v>
      </c>
      <c r="G13" s="12">
        <f t="shared" si="1"/>
        <v>43</v>
      </c>
      <c r="H13" s="12">
        <f t="shared" si="1"/>
        <v>53</v>
      </c>
      <c r="I13" s="12">
        <f t="shared" si="1"/>
        <v>49.5</v>
      </c>
      <c r="J13" s="12">
        <f t="shared" si="1"/>
        <v>52</v>
      </c>
      <c r="K13" s="13">
        <f t="shared" si="1"/>
        <v>51.285714285714285</v>
      </c>
      <c r="L13" s="16">
        <f>SUM(B13:J13)</f>
        <v>455</v>
      </c>
    </row>
    <row r="14" spans="1:11" ht="36.75" customHeight="1">
      <c r="A14" s="5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7" spans="1:12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АНИМАЦИОНЕН ФИЛМ:</oddHead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9" width="12.00390625" style="2" customWidth="1"/>
    <col min="10" max="10" width="12.421875" style="2" customWidth="1"/>
    <col min="11" max="11" width="12.00390625" style="2" customWidth="1"/>
  </cols>
  <sheetData>
    <row r="1" spans="1:6" ht="15" customHeight="1">
      <c r="A1" s="35" t="s">
        <v>22</v>
      </c>
      <c r="B1" s="32" t="s">
        <v>23</v>
      </c>
      <c r="C1" s="31"/>
      <c r="D1" s="32"/>
      <c r="E1" s="31"/>
      <c r="F1" s="32"/>
    </row>
    <row r="2" ht="12.75">
      <c r="A2" s="1"/>
    </row>
    <row r="3" spans="1:11" ht="12.75">
      <c r="A3" s="38" t="s">
        <v>1</v>
      </c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6" t="s">
        <v>0</v>
      </c>
    </row>
    <row r="4" spans="1:11" ht="27" customHeight="1">
      <c r="A4" s="38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37"/>
    </row>
    <row r="5" spans="1:11" ht="26.25" customHeight="1">
      <c r="A5" s="6" t="s">
        <v>14</v>
      </c>
      <c r="B5" s="8">
        <v>7</v>
      </c>
      <c r="C5" s="8">
        <v>7</v>
      </c>
      <c r="D5" s="8">
        <v>7</v>
      </c>
      <c r="E5" s="8">
        <v>8</v>
      </c>
      <c r="F5" s="8">
        <v>8</v>
      </c>
      <c r="G5" s="8">
        <v>5</v>
      </c>
      <c r="H5" s="8">
        <v>4</v>
      </c>
      <c r="I5" s="8">
        <v>8</v>
      </c>
      <c r="J5" s="8">
        <v>4</v>
      </c>
      <c r="K5" s="9">
        <f>(SUM(B5:J5)-MAX(B5:J5)-MIN(B5:J5))/7</f>
        <v>6.571428571428571</v>
      </c>
    </row>
    <row r="6" spans="1:11" ht="26.25" customHeight="1">
      <c r="A6" s="7" t="s">
        <v>3</v>
      </c>
      <c r="B6" s="10">
        <v>7</v>
      </c>
      <c r="C6" s="10">
        <v>6</v>
      </c>
      <c r="D6" s="10">
        <v>3</v>
      </c>
      <c r="E6" s="10">
        <v>8</v>
      </c>
      <c r="F6" s="10">
        <v>8</v>
      </c>
      <c r="G6" s="10">
        <v>6</v>
      </c>
      <c r="H6" s="10">
        <v>3</v>
      </c>
      <c r="I6" s="10">
        <v>8</v>
      </c>
      <c r="J6" s="10">
        <v>4</v>
      </c>
      <c r="K6" s="11">
        <f aca="true" t="shared" si="0" ref="K6:K12">(SUM(B6:J6)-MAX(B6:J6)-MIN(B6:J6))/7</f>
        <v>6</v>
      </c>
    </row>
    <row r="7" spans="1:11" ht="26.25" customHeight="1">
      <c r="A7" s="7" t="s">
        <v>15</v>
      </c>
      <c r="B7" s="10">
        <v>10</v>
      </c>
      <c r="C7" s="10">
        <v>6</v>
      </c>
      <c r="D7" s="10">
        <v>3</v>
      </c>
      <c r="E7" s="10">
        <v>7</v>
      </c>
      <c r="F7" s="10">
        <v>10</v>
      </c>
      <c r="G7" s="10">
        <v>4</v>
      </c>
      <c r="H7" s="10">
        <v>5</v>
      </c>
      <c r="I7" s="10">
        <v>9</v>
      </c>
      <c r="J7" s="10">
        <v>3</v>
      </c>
      <c r="K7" s="11">
        <f t="shared" si="0"/>
        <v>6.285714285714286</v>
      </c>
    </row>
    <row r="8" spans="1:11" ht="26.25" customHeight="1">
      <c r="A8" s="7" t="s">
        <v>16</v>
      </c>
      <c r="B8" s="10">
        <v>4</v>
      </c>
      <c r="C8" s="10">
        <v>2</v>
      </c>
      <c r="D8" s="10">
        <v>2</v>
      </c>
      <c r="E8" s="10">
        <v>3</v>
      </c>
      <c r="F8" s="10">
        <v>4</v>
      </c>
      <c r="G8" s="10">
        <v>2</v>
      </c>
      <c r="H8" s="10">
        <v>4</v>
      </c>
      <c r="I8" s="10">
        <v>4</v>
      </c>
      <c r="J8" s="10">
        <v>4</v>
      </c>
      <c r="K8" s="11">
        <f t="shared" si="0"/>
        <v>3.2857142857142856</v>
      </c>
    </row>
    <row r="9" spans="1:11" ht="26.25" customHeight="1">
      <c r="A9" s="7" t="s">
        <v>17</v>
      </c>
      <c r="B9" s="10">
        <v>4</v>
      </c>
      <c r="C9" s="10">
        <v>3</v>
      </c>
      <c r="D9" s="10">
        <v>3.5</v>
      </c>
      <c r="E9" s="10">
        <v>4.5</v>
      </c>
      <c r="F9" s="10">
        <v>4.5</v>
      </c>
      <c r="G9" s="10">
        <v>3</v>
      </c>
      <c r="H9" s="10">
        <v>2</v>
      </c>
      <c r="I9" s="10">
        <v>5.5</v>
      </c>
      <c r="J9" s="10">
        <v>3.5</v>
      </c>
      <c r="K9" s="11">
        <f t="shared" si="0"/>
        <v>3.7142857142857144</v>
      </c>
    </row>
    <row r="10" spans="1:11" ht="26.25" customHeight="1">
      <c r="A10" s="7" t="s">
        <v>18</v>
      </c>
      <c r="B10" s="10">
        <v>10</v>
      </c>
      <c r="C10" s="10">
        <v>10</v>
      </c>
      <c r="D10" s="10">
        <v>4</v>
      </c>
      <c r="E10" s="10">
        <v>6</v>
      </c>
      <c r="F10" s="10">
        <v>7</v>
      </c>
      <c r="G10" s="10">
        <v>8</v>
      </c>
      <c r="H10" s="10">
        <v>8</v>
      </c>
      <c r="I10" s="10">
        <v>9</v>
      </c>
      <c r="J10" s="10">
        <v>5</v>
      </c>
      <c r="K10" s="11">
        <f t="shared" si="0"/>
        <v>7.571428571428571</v>
      </c>
    </row>
    <row r="11" spans="1:11" ht="26.25" customHeight="1">
      <c r="A11" s="7" t="s">
        <v>12</v>
      </c>
      <c r="B11" s="10">
        <v>4</v>
      </c>
      <c r="C11" s="10">
        <v>3.5</v>
      </c>
      <c r="D11" s="10">
        <v>2</v>
      </c>
      <c r="E11" s="10">
        <v>3.5</v>
      </c>
      <c r="F11" s="10">
        <v>4</v>
      </c>
      <c r="G11" s="10">
        <v>2</v>
      </c>
      <c r="H11" s="10">
        <v>3.5</v>
      </c>
      <c r="I11" s="10">
        <v>3</v>
      </c>
      <c r="J11" s="10">
        <v>3.5</v>
      </c>
      <c r="K11" s="11">
        <f t="shared" si="0"/>
        <v>3.2857142857142856</v>
      </c>
    </row>
    <row r="12" spans="1:11" ht="26.25" customHeight="1">
      <c r="A12" s="7" t="s">
        <v>19</v>
      </c>
      <c r="B12" s="10">
        <v>4</v>
      </c>
      <c r="C12" s="10">
        <v>4</v>
      </c>
      <c r="D12" s="10">
        <v>1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1">
        <f t="shared" si="0"/>
        <v>4</v>
      </c>
    </row>
    <row r="13" spans="1:12" ht="22.5" customHeight="1">
      <c r="A13" s="3" t="s">
        <v>2</v>
      </c>
      <c r="B13" s="12">
        <f aca="true" t="shared" si="1" ref="B13:K13">SUM(B5:B12)</f>
        <v>50</v>
      </c>
      <c r="C13" s="12">
        <f t="shared" si="1"/>
        <v>41.5</v>
      </c>
      <c r="D13" s="12">
        <f t="shared" si="1"/>
        <v>25.5</v>
      </c>
      <c r="E13" s="12">
        <f t="shared" si="1"/>
        <v>44</v>
      </c>
      <c r="F13" s="12">
        <f t="shared" si="1"/>
        <v>49.5</v>
      </c>
      <c r="G13" s="12">
        <f t="shared" si="1"/>
        <v>34</v>
      </c>
      <c r="H13" s="12">
        <f t="shared" si="1"/>
        <v>33.5</v>
      </c>
      <c r="I13" s="12">
        <f t="shared" si="1"/>
        <v>50.5</v>
      </c>
      <c r="J13" s="12">
        <f t="shared" si="1"/>
        <v>31</v>
      </c>
      <c r="K13" s="13">
        <f t="shared" si="1"/>
        <v>40.714285714285715</v>
      </c>
      <c r="L13" s="16">
        <f>SUM(B13:J13)</f>
        <v>359.5</v>
      </c>
    </row>
    <row r="14" spans="1:11" ht="36.75" customHeight="1">
      <c r="A14" s="5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7" spans="1:11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АНИМАЦИОНЕН ФИЛМ:
 &amp;R&amp;8
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2014-04-21T14:03:03Z</cp:lastPrinted>
  <dcterms:created xsi:type="dcterms:W3CDTF">2008-03-09T13:52:48Z</dcterms:created>
  <dcterms:modified xsi:type="dcterms:W3CDTF">2014-05-27T14:30:34Z</dcterms:modified>
  <cp:category/>
  <cp:version/>
  <cp:contentType/>
  <cp:contentStatus/>
</cp:coreProperties>
</file>